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ICARDO 2023\"/>
    </mc:Choice>
  </mc:AlternateContent>
  <xr:revisionPtr revIDLastSave="0" documentId="13_ncr:1_{EB5BD46F-7A54-4462-88F6-3007F755D4A7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CENTRO DE COSTO" sheetId="6" state="hidden" r:id="rId1"/>
    <sheet name="CADENA PROGRAMATICA" sheetId="7" state="hidden" r:id="rId2"/>
    <sheet name="ACTIVIDADES" sheetId="10" r:id="rId3"/>
    <sheet name="CN" sheetId="5" r:id="rId4"/>
    <sheet name="RESUMEN" sheetId="11" r:id="rId5"/>
  </sheets>
  <definedNames>
    <definedName name="_xlnm._FilterDatabase" localSheetId="3" hidden="1">CN!$A$6:$AR$6</definedName>
    <definedName name="_xlnm.Print_Area" localSheetId="2">ACTIVIDADES!$A$2:$Q$10</definedName>
  </definedNames>
  <calcPr calcId="181029"/>
</workbook>
</file>

<file path=xl/calcChain.xml><?xml version="1.0" encoding="utf-8"?>
<calcChain xmlns="http://schemas.openxmlformats.org/spreadsheetml/2006/main">
  <c r="C20" i="11" l="1"/>
  <c r="P21" i="5" l="1"/>
  <c r="P22" i="5"/>
  <c r="P23" i="5"/>
  <c r="P24" i="5"/>
  <c r="P25" i="5"/>
  <c r="P26" i="5"/>
  <c r="P27" i="5"/>
  <c r="P28" i="5"/>
  <c r="P13" i="5"/>
  <c r="P14" i="5"/>
  <c r="P15" i="5"/>
  <c r="P16" i="5"/>
  <c r="P17" i="5"/>
  <c r="B7" i="5" l="1"/>
  <c r="A7" i="5"/>
  <c r="AO33" i="5" l="1"/>
  <c r="AO21" i="5"/>
  <c r="AO22" i="5"/>
  <c r="AO23" i="5"/>
  <c r="AO24" i="5"/>
  <c r="AO25" i="5"/>
  <c r="AO26" i="5"/>
  <c r="AO27" i="5"/>
  <c r="AO28" i="5"/>
  <c r="AO13" i="5"/>
  <c r="AO14" i="5"/>
  <c r="AO15" i="5"/>
  <c r="AO16" i="5"/>
  <c r="AO17" i="5"/>
  <c r="AP21" i="5"/>
  <c r="AR21" i="5" s="1"/>
  <c r="AP22" i="5"/>
  <c r="AR22" i="5" s="1"/>
  <c r="AP23" i="5"/>
  <c r="AR23" i="5" s="1"/>
  <c r="AP24" i="5"/>
  <c r="AR24" i="5" s="1"/>
  <c r="AP25" i="5"/>
  <c r="AR25" i="5" s="1"/>
  <c r="AP26" i="5"/>
  <c r="AR26" i="5" s="1"/>
  <c r="AP27" i="5"/>
  <c r="AR27" i="5" s="1"/>
  <c r="AP28" i="5"/>
  <c r="AR28" i="5" s="1"/>
  <c r="AM21" i="5"/>
  <c r="AM22" i="5"/>
  <c r="AM23" i="5"/>
  <c r="AM24" i="5"/>
  <c r="AM25" i="5"/>
  <c r="AM26" i="5"/>
  <c r="AM27" i="5"/>
  <c r="AM28" i="5"/>
  <c r="AK21" i="5"/>
  <c r="AK22" i="5"/>
  <c r="AK23" i="5"/>
  <c r="AK24" i="5"/>
  <c r="AK25" i="5"/>
  <c r="AK26" i="5"/>
  <c r="AK27" i="5"/>
  <c r="AK28" i="5"/>
  <c r="AI21" i="5"/>
  <c r="AI22" i="5"/>
  <c r="AI23" i="5"/>
  <c r="AI24" i="5"/>
  <c r="AI25" i="5"/>
  <c r="AI26" i="5"/>
  <c r="AI27" i="5"/>
  <c r="AI28" i="5"/>
  <c r="AG21" i="5"/>
  <c r="AG22" i="5"/>
  <c r="AG23" i="5"/>
  <c r="AG24" i="5"/>
  <c r="AG25" i="5"/>
  <c r="AG26" i="5"/>
  <c r="AG27" i="5"/>
  <c r="AG28" i="5"/>
  <c r="AE21" i="5"/>
  <c r="AE22" i="5"/>
  <c r="AE23" i="5"/>
  <c r="AE24" i="5"/>
  <c r="AE25" i="5"/>
  <c r="AE26" i="5"/>
  <c r="AE27" i="5"/>
  <c r="AE28" i="5"/>
  <c r="AC21" i="5"/>
  <c r="AC22" i="5"/>
  <c r="AC23" i="5"/>
  <c r="AC24" i="5"/>
  <c r="AC25" i="5"/>
  <c r="AC26" i="5"/>
  <c r="AC27" i="5"/>
  <c r="AC28" i="5"/>
  <c r="AA21" i="5"/>
  <c r="AA22" i="5"/>
  <c r="AA23" i="5"/>
  <c r="AA24" i="5"/>
  <c r="AA25" i="5"/>
  <c r="AA26" i="5"/>
  <c r="AA27" i="5"/>
  <c r="AA28" i="5"/>
  <c r="Y21" i="5"/>
  <c r="Y22" i="5"/>
  <c r="Y23" i="5"/>
  <c r="Y24" i="5"/>
  <c r="Y25" i="5"/>
  <c r="Y26" i="5"/>
  <c r="Y27" i="5"/>
  <c r="Y28" i="5"/>
  <c r="W21" i="5"/>
  <c r="W22" i="5"/>
  <c r="W23" i="5"/>
  <c r="W24" i="5"/>
  <c r="W25" i="5"/>
  <c r="W26" i="5"/>
  <c r="W27" i="5"/>
  <c r="W28" i="5"/>
  <c r="U21" i="5"/>
  <c r="U22" i="5"/>
  <c r="U23" i="5"/>
  <c r="U24" i="5"/>
  <c r="U25" i="5"/>
  <c r="U26" i="5"/>
  <c r="U27" i="5"/>
  <c r="U28" i="5"/>
  <c r="S21" i="5"/>
  <c r="S22" i="5"/>
  <c r="S23" i="5"/>
  <c r="S24" i="5"/>
  <c r="S25" i="5"/>
  <c r="S26" i="5"/>
  <c r="S27" i="5"/>
  <c r="S28" i="5"/>
  <c r="AP13" i="5"/>
  <c r="AR13" i="5" s="1"/>
  <c r="AP14" i="5"/>
  <c r="AR14" i="5" s="1"/>
  <c r="AP15" i="5"/>
  <c r="AR15" i="5" s="1"/>
  <c r="AP16" i="5"/>
  <c r="AR16" i="5" s="1"/>
  <c r="AP17" i="5"/>
  <c r="AR17" i="5" s="1"/>
  <c r="AM13" i="5"/>
  <c r="AM14" i="5"/>
  <c r="AM15" i="5"/>
  <c r="AM16" i="5"/>
  <c r="AM17" i="5"/>
  <c r="AK13" i="5"/>
  <c r="AK14" i="5"/>
  <c r="AK15" i="5"/>
  <c r="AK16" i="5"/>
  <c r="AK17" i="5"/>
  <c r="AI13" i="5"/>
  <c r="AI14" i="5"/>
  <c r="AI15" i="5"/>
  <c r="AI16" i="5"/>
  <c r="AI17" i="5"/>
  <c r="AG13" i="5"/>
  <c r="AG14" i="5"/>
  <c r="AG15" i="5"/>
  <c r="AG16" i="5"/>
  <c r="AG17" i="5"/>
  <c r="AE13" i="5"/>
  <c r="AE14" i="5"/>
  <c r="AE15" i="5"/>
  <c r="AE16" i="5"/>
  <c r="AE17" i="5"/>
  <c r="AC13" i="5"/>
  <c r="AC14" i="5"/>
  <c r="AC15" i="5"/>
  <c r="AC16" i="5"/>
  <c r="AC17" i="5"/>
  <c r="AA13" i="5"/>
  <c r="AA14" i="5"/>
  <c r="AA15" i="5"/>
  <c r="AA16" i="5"/>
  <c r="AA17" i="5"/>
  <c r="Y13" i="5"/>
  <c r="Y14" i="5"/>
  <c r="Y15" i="5"/>
  <c r="Y16" i="5"/>
  <c r="Y17" i="5"/>
  <c r="W13" i="5"/>
  <c r="W14" i="5"/>
  <c r="W15" i="5"/>
  <c r="W16" i="5"/>
  <c r="W17" i="5"/>
  <c r="U13" i="5"/>
  <c r="U14" i="5"/>
  <c r="U15" i="5"/>
  <c r="U16" i="5"/>
  <c r="U17" i="5"/>
  <c r="S13" i="5"/>
  <c r="S14" i="5"/>
  <c r="S15" i="5"/>
  <c r="S16" i="5"/>
  <c r="S17" i="5"/>
  <c r="AP33" i="5" l="1"/>
  <c r="AR33" i="5" s="1"/>
  <c r="AM33" i="5"/>
  <c r="AK33" i="5"/>
  <c r="AI33" i="5"/>
  <c r="AG33" i="5"/>
  <c r="AE33" i="5"/>
  <c r="AC33" i="5"/>
  <c r="AA33" i="5"/>
  <c r="Y33" i="5"/>
  <c r="W33" i="5"/>
  <c r="U33" i="5"/>
  <c r="S33" i="5"/>
  <c r="S19" i="5" l="1"/>
  <c r="U19" i="5"/>
  <c r="W19" i="5"/>
  <c r="Y19" i="5"/>
  <c r="AA19" i="5"/>
  <c r="AC19" i="5"/>
  <c r="AE19" i="5"/>
  <c r="AG19" i="5"/>
  <c r="AI19" i="5"/>
  <c r="AK19" i="5"/>
  <c r="AM19" i="5"/>
  <c r="AO19" i="5"/>
  <c r="S20" i="5"/>
  <c r="U20" i="5"/>
  <c r="W20" i="5"/>
  <c r="Y20" i="5"/>
  <c r="AA20" i="5"/>
  <c r="AC20" i="5"/>
  <c r="AE20" i="5"/>
  <c r="AG20" i="5"/>
  <c r="AI20" i="5"/>
  <c r="AK20" i="5"/>
  <c r="AM20" i="5"/>
  <c r="AO20" i="5"/>
  <c r="S31" i="5"/>
  <c r="U31" i="5"/>
  <c r="W31" i="5"/>
  <c r="Y31" i="5"/>
  <c r="AA31" i="5"/>
  <c r="AC31" i="5"/>
  <c r="AE31" i="5"/>
  <c r="AG31" i="5"/>
  <c r="AI31" i="5"/>
  <c r="AK31" i="5"/>
  <c r="AM31" i="5"/>
  <c r="AO31" i="5"/>
  <c r="S32" i="5"/>
  <c r="U32" i="5"/>
  <c r="W32" i="5"/>
  <c r="Y32" i="5"/>
  <c r="AA32" i="5"/>
  <c r="AC32" i="5"/>
  <c r="AE32" i="5"/>
  <c r="AG32" i="5"/>
  <c r="AI32" i="5"/>
  <c r="AK32" i="5"/>
  <c r="AM32" i="5"/>
  <c r="AO32" i="5"/>
  <c r="AO30" i="5"/>
  <c r="AM30" i="5"/>
  <c r="AK30" i="5"/>
  <c r="AI30" i="5"/>
  <c r="AG30" i="5"/>
  <c r="AE30" i="5"/>
  <c r="AC30" i="5"/>
  <c r="AA30" i="5"/>
  <c r="Y30" i="5"/>
  <c r="W30" i="5"/>
  <c r="U30" i="5"/>
  <c r="S30" i="5"/>
  <c r="AE29" i="5" l="1"/>
  <c r="AK34" i="5"/>
  <c r="W29" i="5"/>
  <c r="AM29" i="5"/>
  <c r="AM34" i="5"/>
  <c r="AE34" i="5"/>
  <c r="U34" i="5"/>
  <c r="S29" i="5"/>
  <c r="AI29" i="5"/>
  <c r="U29" i="5"/>
  <c r="AK29" i="5"/>
  <c r="AC29" i="5"/>
  <c r="AC34" i="5"/>
  <c r="W34" i="5"/>
  <c r="AG34" i="5"/>
  <c r="AO34" i="5"/>
  <c r="Y34" i="5"/>
  <c r="AG29" i="5"/>
  <c r="AO29" i="5"/>
  <c r="AA29" i="5"/>
  <c r="AA34" i="5"/>
  <c r="S34" i="5"/>
  <c r="AI34" i="5"/>
  <c r="Y29" i="5"/>
  <c r="AO8" i="5"/>
  <c r="AO9" i="5"/>
  <c r="AO10" i="5"/>
  <c r="AO11" i="5"/>
  <c r="AO12" i="5"/>
  <c r="AO7" i="5"/>
  <c r="AM8" i="5"/>
  <c r="AM9" i="5"/>
  <c r="AM10" i="5"/>
  <c r="AM11" i="5"/>
  <c r="AM12" i="5"/>
  <c r="AM7" i="5"/>
  <c r="AK8" i="5"/>
  <c r="AK9" i="5"/>
  <c r="AK10" i="5"/>
  <c r="AK11" i="5"/>
  <c r="AK12" i="5"/>
  <c r="AK7" i="5"/>
  <c r="AI8" i="5"/>
  <c r="AI9" i="5"/>
  <c r="AI10" i="5"/>
  <c r="AI11" i="5"/>
  <c r="AI12" i="5"/>
  <c r="AI7" i="5"/>
  <c r="AG8" i="5"/>
  <c r="AG9" i="5"/>
  <c r="AG10" i="5"/>
  <c r="AG11" i="5"/>
  <c r="AG12" i="5"/>
  <c r="AG7" i="5"/>
  <c r="AE8" i="5"/>
  <c r="AE9" i="5"/>
  <c r="AE10" i="5"/>
  <c r="AE11" i="5"/>
  <c r="AE12" i="5"/>
  <c r="AE7" i="5"/>
  <c r="AC8" i="5"/>
  <c r="AC9" i="5"/>
  <c r="AC10" i="5"/>
  <c r="AC11" i="5"/>
  <c r="AC12" i="5"/>
  <c r="AC7" i="5"/>
  <c r="AA9" i="5"/>
  <c r="AA10" i="5"/>
  <c r="AA11" i="5"/>
  <c r="AA12" i="5"/>
  <c r="AA8" i="5"/>
  <c r="AA7" i="5"/>
  <c r="Y9" i="5"/>
  <c r="Y10" i="5"/>
  <c r="Y11" i="5"/>
  <c r="Y12" i="5"/>
  <c r="Y8" i="5"/>
  <c r="Y7" i="5"/>
  <c r="W9" i="5"/>
  <c r="W10" i="5"/>
  <c r="W11" i="5"/>
  <c r="W12" i="5"/>
  <c r="W8" i="5"/>
  <c r="W7" i="5"/>
  <c r="U8" i="5"/>
  <c r="U9" i="5"/>
  <c r="U10" i="5"/>
  <c r="U11" i="5"/>
  <c r="U12" i="5"/>
  <c r="S8" i="5"/>
  <c r="S9" i="5"/>
  <c r="S10" i="5"/>
  <c r="S11" i="5"/>
  <c r="S12" i="5"/>
  <c r="Q7" i="10"/>
  <c r="AP32" i="5"/>
  <c r="AR32" i="5" s="1"/>
  <c r="AP31" i="5"/>
  <c r="AR31" i="5" s="1"/>
  <c r="AP30" i="5"/>
  <c r="AR30" i="5" s="1"/>
  <c r="AP20" i="5"/>
  <c r="AR20" i="5" s="1"/>
  <c r="AP19" i="5"/>
  <c r="AR19" i="5" s="1"/>
  <c r="AP8" i="5"/>
  <c r="AR8" i="5" s="1"/>
  <c r="AP9" i="5"/>
  <c r="AR9" i="5" s="1"/>
  <c r="AP10" i="5"/>
  <c r="AR10" i="5" s="1"/>
  <c r="AP11" i="5"/>
  <c r="AR11" i="5" s="1"/>
  <c r="AP12" i="5"/>
  <c r="AR12" i="5" s="1"/>
  <c r="C7" i="5" l="1"/>
  <c r="Q9" i="10"/>
  <c r="AA18" i="5"/>
  <c r="Y18" i="5"/>
  <c r="AG18" i="5"/>
  <c r="AK18" i="5"/>
  <c r="AE18" i="5"/>
  <c r="AC18" i="5"/>
  <c r="AM18" i="5"/>
  <c r="AO18" i="5"/>
  <c r="AI18" i="5"/>
  <c r="W18" i="5"/>
  <c r="AR34" i="5"/>
  <c r="P8" i="10" l="1"/>
  <c r="O8" i="10"/>
  <c r="J8" i="10"/>
  <c r="K8" i="10"/>
  <c r="L8" i="10"/>
  <c r="G8" i="10"/>
  <c r="H8" i="10"/>
  <c r="N8" i="10"/>
  <c r="M8" i="10"/>
  <c r="I8" i="10"/>
  <c r="M159" i="7" l="1"/>
  <c r="P11" i="5" l="1"/>
  <c r="P30" i="5" l="1"/>
  <c r="P20" i="5"/>
  <c r="P10" i="5" l="1"/>
  <c r="P12" i="5"/>
  <c r="P7" i="5" l="1"/>
  <c r="AP7" i="5"/>
  <c r="P8" i="5"/>
  <c r="P9" i="5"/>
  <c r="AR29" i="5"/>
  <c r="P19" i="5"/>
  <c r="P31" i="5"/>
  <c r="P32" i="5"/>
  <c r="U7" i="5" l="1"/>
  <c r="S7" i="5"/>
  <c r="AR7" i="5"/>
  <c r="AR18" i="5" s="1"/>
  <c r="AR35" i="5" s="1"/>
  <c r="U18" i="5" l="1"/>
  <c r="S18" i="5"/>
  <c r="E8" i="10" l="1"/>
  <c r="F8" i="10"/>
  <c r="Q8" i="10" l="1"/>
  <c r="Q10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A. Huarcaya Clemente</author>
  </authors>
  <commentList>
    <comment ref="AQ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Registrar precio unitario
</t>
        </r>
      </text>
    </comment>
    <comment ref="O5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este campo por ahora copiar manualmente según hoja lista familia_clasif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<sst xmlns="http://schemas.openxmlformats.org/spreadsheetml/2006/main" count="1637" uniqueCount="611">
  <si>
    <t>02</t>
  </si>
  <si>
    <t>05</t>
  </si>
  <si>
    <t>0001</t>
  </si>
  <si>
    <t>0005</t>
  </si>
  <si>
    <t>0007</t>
  </si>
  <si>
    <t>0008</t>
  </si>
  <si>
    <t>0010</t>
  </si>
  <si>
    <t>0012</t>
  </si>
  <si>
    <t>0013</t>
  </si>
  <si>
    <t>0016</t>
  </si>
  <si>
    <t>0002</t>
  </si>
  <si>
    <t>0019</t>
  </si>
  <si>
    <t>0021</t>
  </si>
  <si>
    <t>0036</t>
  </si>
  <si>
    <t>0039</t>
  </si>
  <si>
    <t>0043</t>
  </si>
  <si>
    <t>0046</t>
  </si>
  <si>
    <t>0057</t>
  </si>
  <si>
    <t>0066</t>
  </si>
  <si>
    <t>0067</t>
  </si>
  <si>
    <t>0068</t>
  </si>
  <si>
    <t>0069</t>
  </si>
  <si>
    <t>0074</t>
  </si>
  <si>
    <t>0030</t>
  </si>
  <si>
    <t>0031</t>
  </si>
  <si>
    <t>0035</t>
  </si>
  <si>
    <t>0041</t>
  </si>
  <si>
    <t>0045</t>
  </si>
  <si>
    <t>0082</t>
  </si>
  <si>
    <t>0083</t>
  </si>
  <si>
    <t>0088</t>
  </si>
  <si>
    <t>0089</t>
  </si>
  <si>
    <t>0090</t>
  </si>
  <si>
    <t>0093</t>
  </si>
  <si>
    <t>0095</t>
  </si>
  <si>
    <t>0100</t>
  </si>
  <si>
    <t>0101</t>
  </si>
  <si>
    <t>0104</t>
  </si>
  <si>
    <t>0114</t>
  </si>
  <si>
    <t>0115</t>
  </si>
  <si>
    <t>0116</t>
  </si>
  <si>
    <t>0124</t>
  </si>
  <si>
    <t>0125</t>
  </si>
  <si>
    <t>0138</t>
  </si>
  <si>
    <t>0142</t>
  </si>
  <si>
    <t>0148</t>
  </si>
  <si>
    <t>0047</t>
  </si>
  <si>
    <t>03</t>
  </si>
  <si>
    <t>01</t>
  </si>
  <si>
    <t>08</t>
  </si>
  <si>
    <t>22</t>
  </si>
  <si>
    <t>10</t>
  </si>
  <si>
    <t>09</t>
  </si>
  <si>
    <t>12</t>
  </si>
  <si>
    <t>CEMENTERIO</t>
  </si>
  <si>
    <t>9001</t>
  </si>
  <si>
    <t>9002</t>
  </si>
  <si>
    <t>15</t>
  </si>
  <si>
    <t>21</t>
  </si>
  <si>
    <t>23</t>
  </si>
  <si>
    <t>17</t>
  </si>
  <si>
    <t>18</t>
  </si>
  <si>
    <t>19</t>
  </si>
  <si>
    <t>20</t>
  </si>
  <si>
    <t>24</t>
  </si>
  <si>
    <t>Bienes y Servicios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</si>
  <si>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</si>
  <si>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</si>
  <si>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</si>
  <si>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</si>
  <si>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</si>
  <si>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</si>
  <si>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</si>
  <si>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</si>
  <si>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</si>
  <si>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</si>
  <si>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</si>
  <si>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</si>
  <si>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Cantidad</t>
  </si>
  <si>
    <t>Precio</t>
  </si>
  <si>
    <t>Valor</t>
  </si>
  <si>
    <t>Unidad Medida</t>
  </si>
  <si>
    <t xml:space="preserve">Tipo </t>
  </si>
  <si>
    <t>Descripción</t>
  </si>
  <si>
    <t>Unidad de Medida</t>
  </si>
  <si>
    <t>Especifica de Gasto</t>
  </si>
  <si>
    <t>Generica</t>
  </si>
  <si>
    <t>Feb S/.</t>
  </si>
  <si>
    <t>Nov S/.</t>
  </si>
  <si>
    <t>Oct S/.</t>
  </si>
  <si>
    <t>Set S/.</t>
  </si>
  <si>
    <t xml:space="preserve">Set </t>
  </si>
  <si>
    <t>Ago S/.</t>
  </si>
  <si>
    <t>Jul S/.</t>
  </si>
  <si>
    <t>Jun S/.</t>
  </si>
  <si>
    <t>May S/.</t>
  </si>
  <si>
    <t>Abr S/.</t>
  </si>
  <si>
    <t>Mar S/.</t>
  </si>
  <si>
    <t xml:space="preserve">Dic </t>
  </si>
  <si>
    <t xml:space="preserve">UNIDAD DE PLANEAMIENTO </t>
  </si>
  <si>
    <t>DIRECCION DE PLANEAMIENTO Y PRESUPUESTO</t>
  </si>
  <si>
    <t>3999999</t>
  </si>
  <si>
    <t>5000001</t>
  </si>
  <si>
    <t>GERENCIA MUNICIPAL</t>
  </si>
  <si>
    <t xml:space="preserve">DESCRIPCION </t>
  </si>
  <si>
    <t>NOMBRE_CATEGORIA_PRESUPUESTAL</t>
  </si>
  <si>
    <t>PROGRAMA</t>
  </si>
  <si>
    <t>FUNCION</t>
  </si>
  <si>
    <t>DIV. FUN</t>
  </si>
  <si>
    <t>GRUP. FUN</t>
  </si>
  <si>
    <t>FINALIDAD</t>
  </si>
  <si>
    <t>CONCEJO MUNICIPAL</t>
  </si>
  <si>
    <t>01.01</t>
  </si>
  <si>
    <t>ACCIONES CENTRALES</t>
  </si>
  <si>
    <t>5000002</t>
  </si>
  <si>
    <t>006</t>
  </si>
  <si>
    <t>0018298 NORMAR Y FISCALIZAR LA CONDUCCION MUNICIPAL</t>
  </si>
  <si>
    <t>ALCALDÍA</t>
  </si>
  <si>
    <t>02.01</t>
  </si>
  <si>
    <t>0001109 NORMAR Y FISCALIZAR</t>
  </si>
  <si>
    <t>02.02</t>
  </si>
  <si>
    <t>ÓRGANO DE CONTROL INSTITUCIONAL</t>
  </si>
  <si>
    <t>5000006</t>
  </si>
  <si>
    <t>0000537 CONTROL Y AUDITORIA</t>
  </si>
  <si>
    <t>02.03</t>
  </si>
  <si>
    <t>OFICINA DE PROCURADURIA PUBLICA MUNICIPAL</t>
  </si>
  <si>
    <t>5000007</t>
  </si>
  <si>
    <t>018</t>
  </si>
  <si>
    <t>0000888 GESTION ADMINISTRATIVA</t>
  </si>
  <si>
    <t>02.04</t>
  </si>
  <si>
    <t>OFICINA DE GESTIÓN DE RIESGO DE DESASTRES</t>
  </si>
  <si>
    <t>PROGRAMA PRESUPUESTAL</t>
  </si>
  <si>
    <t>3000734</t>
  </si>
  <si>
    <t>016</t>
  </si>
  <si>
    <t>02.05</t>
  </si>
  <si>
    <t>OFICINA DE SECRETARIA GENERAL</t>
  </si>
  <si>
    <t>02.05.01</t>
  </si>
  <si>
    <t>02.05.02</t>
  </si>
  <si>
    <t>TRÁMITE DOCUMENTARIO</t>
  </si>
  <si>
    <t>02.05.03</t>
  </si>
  <si>
    <t>ARCHIVO CENTRAL</t>
  </si>
  <si>
    <t>03.01</t>
  </si>
  <si>
    <t>0017250 GERENCIAR LOS RECURSOS ECONOMICOS Y HUMANOS</t>
  </si>
  <si>
    <t>03.02</t>
  </si>
  <si>
    <t>OFICINA DE ADMINISTRACION TRIBUTARIA</t>
  </si>
  <si>
    <t>ASIGNACIONES PRESUPUESTARIAS QUE NO RESULTAN EN PRODUCTOS</t>
  </si>
  <si>
    <t>5000409</t>
  </si>
  <si>
    <t>007</t>
  </si>
  <si>
    <t>03.03</t>
  </si>
  <si>
    <t>OFICINA DE ADMINISTRACION Y FINANZAS</t>
  </si>
  <si>
    <t>03.03.01</t>
  </si>
  <si>
    <t>DIRECCION DE ADMINISTRACION Y FINANZAS</t>
  </si>
  <si>
    <t>5000003</t>
  </si>
  <si>
    <t>0003224 ADMINISTRACION DE RECURSOS MUNICIPALES</t>
  </si>
  <si>
    <t>03.03.02</t>
  </si>
  <si>
    <t>UNIDAD DE RECURSOS HUMANOS</t>
  </si>
  <si>
    <t>03.03.03</t>
  </si>
  <si>
    <t>UNIDAD DE ABASTECIMIENTOS</t>
  </si>
  <si>
    <t>03.03.03.01</t>
  </si>
  <si>
    <t>03.03.03.02</t>
  </si>
  <si>
    <t>ALMACÉN CENTRAL</t>
  </si>
  <si>
    <t>03.03.04</t>
  </si>
  <si>
    <t xml:space="preserve">UNIDAD DE CONTABILIDAD </t>
  </si>
  <si>
    <t>03.03.05</t>
  </si>
  <si>
    <t>UNIDAD DE TESORERÍA</t>
  </si>
  <si>
    <t>03.03.06</t>
  </si>
  <si>
    <t>UNIDAD DE PATRIMONIO</t>
  </si>
  <si>
    <t>0000886 GERENCIAR RECURSOS MATERIALES, HUMANOS Y FINANCIEROS</t>
  </si>
  <si>
    <t>03.04</t>
  </si>
  <si>
    <t>OFICINA DE SUPERVISION DE PROYECTOS</t>
  </si>
  <si>
    <t>03.04.01</t>
  </si>
  <si>
    <t>03.04.02</t>
  </si>
  <si>
    <t>UNIDAD DE SUPERVISION DE ESTUDIOS Y PROYECTOS</t>
  </si>
  <si>
    <t>03.05</t>
  </si>
  <si>
    <t>OFICINA DE EJECUCION COACTIVA</t>
  </si>
  <si>
    <t>0028054 FISCALIZAR EL CUMPLIMIENTO DE DISPOSICIONES MUNICIPALES</t>
  </si>
  <si>
    <t>03.06</t>
  </si>
  <si>
    <t>OFICINA DE TECNOLOGIA DE INFORMACION Y COMUNICACIONES</t>
  </si>
  <si>
    <t>004</t>
  </si>
  <si>
    <t>0001085 MODERNIZACION INFORMATICA Y ESTADISTICA</t>
  </si>
  <si>
    <t>03.07</t>
  </si>
  <si>
    <t>OFICINA DE RR.PP E IMAGEN INSTITUCIONAL</t>
  </si>
  <si>
    <t>0036844 IMAGEN INSTITUCIONAL Y DESARROLLO DE CAPACIDADES</t>
  </si>
  <si>
    <t>03.08</t>
  </si>
  <si>
    <t>OFICINA DE ASESORÍA JURÍDICA</t>
  </si>
  <si>
    <t>5000004</t>
  </si>
  <si>
    <t>0001492 FISCALIZACION Y CONTROL DEL CUMPLIMIENTO DE LAS DISPOSICIONES MUNICIPALES ADMINISTRATIVAS</t>
  </si>
  <si>
    <t>03.09</t>
  </si>
  <si>
    <t>OFICINA DE PLANEAMIENTO Y PRESUPUESTO</t>
  </si>
  <si>
    <t>03.09.01</t>
  </si>
  <si>
    <t>0016491 DESAROLLAR EL PLANEAMIENTO DE LA GESTION</t>
  </si>
  <si>
    <t>03.09.02</t>
  </si>
  <si>
    <t>03.09.01.01</t>
  </si>
  <si>
    <t>0027982 DESARROLLO DE PLANEAMIENTO</t>
  </si>
  <si>
    <t>03.09.01.02</t>
  </si>
  <si>
    <t>COOPERACION TECNICA Y CENTROS POBLADOS</t>
  </si>
  <si>
    <t>5001101</t>
  </si>
  <si>
    <t>051</t>
  </si>
  <si>
    <t>0015059 CAPACITACION Y INCENTIVO DE LA PARTICIPACION CIUDADANA</t>
  </si>
  <si>
    <t>03.09.03</t>
  </si>
  <si>
    <t>UNIDAD DE PRESUPUESTO</t>
  </si>
  <si>
    <t>03.09.04</t>
  </si>
  <si>
    <t>UNIDAD DE PROGRAMACIÓN MULTIANUAL DE INVERSIONES.</t>
  </si>
  <si>
    <t>03.10</t>
  </si>
  <si>
    <t>OFICINA FORMULADORA Y EVALUADORA DE INVERSIONES – UF.</t>
  </si>
  <si>
    <t>03.11</t>
  </si>
  <si>
    <t>GERENCIA DE DESARROLLO SOCIAL</t>
  </si>
  <si>
    <t>03.11.01</t>
  </si>
  <si>
    <t>03.11.02</t>
  </si>
  <si>
    <t>DIVISIÓN DE LA PROMOCIÓN DE LA EDUCACIÓN, CULTURA Y DEPORTE</t>
  </si>
  <si>
    <t>03.11.03</t>
  </si>
  <si>
    <t>DIVISIÓN DE SALUD, FAMILIA Y PROGRAMAS SOCIALES.</t>
  </si>
  <si>
    <t>03.11.03.01</t>
  </si>
  <si>
    <t>5000470</t>
  </si>
  <si>
    <t>0013400 PROGRAMA DE REVALORACION Y PROMOCION DE LAS COSTUMBRES</t>
  </si>
  <si>
    <t>03.11.03.02</t>
  </si>
  <si>
    <t>CENTRO INTEGRAL DEL ADULTO MAYOR – CIAM.</t>
  </si>
  <si>
    <t>3000776</t>
  </si>
  <si>
    <t>5005802</t>
  </si>
  <si>
    <t>0167423 PERSONAS ADULTAS MAYORES RECIBEN SERVICIOS PARA PREVENIR CONDICIONES DE RIESGO</t>
  </si>
  <si>
    <t>03.11.03.03</t>
  </si>
  <si>
    <t>DEFENSORÍA DE LA MUJER, EL NIÑO Y EL ADOLESCENTE – DEMUNA.</t>
  </si>
  <si>
    <t>5000631</t>
  </si>
  <si>
    <t>0016485 DEFENSORIA MUNICIPAL DEL NIÑO Y DEL ADOLECENTE ( DEMUNA)</t>
  </si>
  <si>
    <t>03.11.03.04</t>
  </si>
  <si>
    <t>OF. MUNICIPAL DE ATENCIÓN A LAS PERSONAS CON DISCAPACIDAD – OMAPED.</t>
  </si>
  <si>
    <t>5000455</t>
  </si>
  <si>
    <t>0000218 ASISTENCIA AL CIUDADANO, FAMILIA Y AL DISCAPACITADO</t>
  </si>
  <si>
    <t>03.11.03.05</t>
  </si>
  <si>
    <t>PROGRAMA DE VASO DE LECHE-PVL</t>
  </si>
  <si>
    <t>03.12</t>
  </si>
  <si>
    <t>GERENCIA DE SERVICIOS PUBLICOS</t>
  </si>
  <si>
    <t>03.12.01</t>
  </si>
  <si>
    <t>0036568 FORTALECIMIENTO DE SERVICIOS PUBLICOS DE AGUA POTABLE, LIMPIEZA PUBLICA Y SEGURIDAD CIUDADANA</t>
  </si>
  <si>
    <t>03.12.02</t>
  </si>
  <si>
    <t>DIVISIÓN DE SERVICIOS MUNICIPALES</t>
  </si>
  <si>
    <t>03.12.02.01</t>
  </si>
  <si>
    <t>03.12.02.02</t>
  </si>
  <si>
    <t>03.12.02.03</t>
  </si>
  <si>
    <t>CENTROS PÚBLICOS (COLISEO, LOCAL MUNICIPAL, PISCINA, TEATRO Y OTROS).</t>
  </si>
  <si>
    <t>5000637</t>
  </si>
  <si>
    <t>046</t>
  </si>
  <si>
    <t>0001499 FOMENTAR EL DEPORTE Y LA RECREACION</t>
  </si>
  <si>
    <t>03.12.02.04</t>
  </si>
  <si>
    <t xml:space="preserve">REGISTRO CIVIL </t>
  </si>
  <si>
    <t>5000578</t>
  </si>
  <si>
    <t>012</t>
  </si>
  <si>
    <t>0001495 EFECTUAR LOS REGISTROS DEL ESTADO CIVIL</t>
  </si>
  <si>
    <t>03.12.02.05</t>
  </si>
  <si>
    <t>5001194</t>
  </si>
  <si>
    <t>0001498 BRINDAR SERVICIOS FUNERARIOS Y DE CEMENTERIO</t>
  </si>
  <si>
    <t>03.12.03</t>
  </si>
  <si>
    <t>DIVISIÓN DE SEGURIDAD CIUDADANA Y SERENAZGO</t>
  </si>
  <si>
    <t>3000355</t>
  </si>
  <si>
    <t>014</t>
  </si>
  <si>
    <t>03.12.04</t>
  </si>
  <si>
    <t>DIVISIÓN DE TRANSPORTE Y CIRCULALCIÓN VIAL</t>
  </si>
  <si>
    <t>3000478</t>
  </si>
  <si>
    <t>033</t>
  </si>
  <si>
    <t>03.13</t>
  </si>
  <si>
    <t>GERENCIA DE RECURSOS NATURALES Y GESTION AMBIENTAL</t>
  </si>
  <si>
    <t>03.13.01</t>
  </si>
  <si>
    <t>5000619</t>
  </si>
  <si>
    <t>043</t>
  </si>
  <si>
    <t>0035944 EFECTUAR LA PLANIFICACION, PREVENCION EDUCACION Y CONTROL DE MEDIO AMBIENTE</t>
  </si>
  <si>
    <t>03.13.02</t>
  </si>
  <si>
    <t>DIVISIÓN DE ESPECIALIZACIÓN, EVALUACIÓN AMBIENTAL, Y VIGILANCIA SANITARIA.</t>
  </si>
  <si>
    <t>3000065</t>
  </si>
  <si>
    <t>03.13.03</t>
  </si>
  <si>
    <t>DIVISIÓN DE RECURSOS HÍDRICOS Y SANEAMIENTO BÁSICO</t>
  </si>
  <si>
    <t>0034620 BRINDAR MEJOR CALIDAD DE AGUA PARA CONSUMO DE LOS POBLADORES DEL DISTRITO</t>
  </si>
  <si>
    <t>03.13.04</t>
  </si>
  <si>
    <t>DIVISIÓN DE GESTIÓN DE RESIDUOS SÓLIDOS Y ÁREAS VERDES</t>
  </si>
  <si>
    <t>055</t>
  </si>
  <si>
    <t>03.14</t>
  </si>
  <si>
    <t>GERENCIA DE DESARROLLO ECONOMICO Y AGROPECUARIO</t>
  </si>
  <si>
    <t>03.14.01</t>
  </si>
  <si>
    <t>03.14.02</t>
  </si>
  <si>
    <t>DIVISIÓN DE DESARROLLO PRODUCTIVO</t>
  </si>
  <si>
    <t>03.14.03</t>
  </si>
  <si>
    <t>DIVISIÓN DE PROMOCIÓN EMPRESARIAL Y TURISMO</t>
  </si>
  <si>
    <t>03.15</t>
  </si>
  <si>
    <t>GERENCIA DE INFRAESTRUCTURA</t>
  </si>
  <si>
    <t>03.15.01</t>
  </si>
  <si>
    <t>0024370 BRINDAR INFRAESTRUCTURA ADECUADA PARA LA POBLACION</t>
  </si>
  <si>
    <t>03.15.02</t>
  </si>
  <si>
    <t>DIVISIÓN DE ESTUDIOS Y PROYECTOS</t>
  </si>
  <si>
    <t>03.15.03</t>
  </si>
  <si>
    <t>DIVISIÓN DE OBRAS</t>
  </si>
  <si>
    <t>03.15.04</t>
  </si>
  <si>
    <t>DIVISIÓN DE LIQUIDACIÓN DE INVERSIONES</t>
  </si>
  <si>
    <t>03.15.05</t>
  </si>
  <si>
    <t>DIVISIÓN DE MANTENIMIENTO DE INFRAESTRUCTURA PÚBLICA.</t>
  </si>
  <si>
    <t>03.15.06</t>
  </si>
  <si>
    <t>DIVISIÓN DE EQUIPO MECÁNICO Y PLANTA DE ASFALTO.</t>
  </si>
  <si>
    <t>0036304 EQUIPAMIENTO Y REPARACION DE MAQUINARIA</t>
  </si>
  <si>
    <t>03.16</t>
  </si>
  <si>
    <t>GERENCIA DE ACONDICIONAMIENTO TERRITORIAL Y DESARROLLO URBANO RURAL</t>
  </si>
  <si>
    <t>03.16.01</t>
  </si>
  <si>
    <t>03.16.02</t>
  </si>
  <si>
    <t>DIVISIÓN DE ACONDICIONAMIENTO TERRITORIAL</t>
  </si>
  <si>
    <t>03.16.03</t>
  </si>
  <si>
    <t>DIVISIÓN DE PLANIFICACIÓN, URBANIZACIÓN, SANEAMIENTO FÍSICO LEGAL Y CATASTRO</t>
  </si>
  <si>
    <t>03.16.04</t>
  </si>
  <si>
    <t>DIVISIÓN DE EDIFICACIONES Y CONTROL URBANO</t>
  </si>
  <si>
    <t>03.17</t>
  </si>
  <si>
    <t>INSTITUTO VIAL PROVINCIAL - IVP</t>
  </si>
  <si>
    <t>5001452</t>
  </si>
  <si>
    <t>TOTAL</t>
  </si>
  <si>
    <t>RESPONSABLE</t>
  </si>
  <si>
    <t>Sep</t>
  </si>
  <si>
    <t>SECUENCIA FUNCIONAL PROGRAMATICA DE LA MUNICIPALIDAD PROVINCIAL DE LA CONVENCION</t>
  </si>
  <si>
    <t>1. ORGANO NORMATIVO Y DE FISCALIZACION</t>
  </si>
  <si>
    <t>PROD_PROY</t>
  </si>
  <si>
    <t>ACT.AI.OBRA</t>
  </si>
  <si>
    <t>META</t>
  </si>
  <si>
    <t>DEPENDENCIA</t>
  </si>
  <si>
    <t>00003</t>
  </si>
  <si>
    <t>SALA DE REGIDORES</t>
  </si>
  <si>
    <t xml:space="preserve">
2. ORGANO DE GOBIERNO Y DIRECCION
</t>
  </si>
  <si>
    <t>00001</t>
  </si>
  <si>
    <t>ALCALDIA</t>
  </si>
  <si>
    <t>00002</t>
  </si>
  <si>
    <t>3. ORGANOS DE CONTROL Y DEFENSA</t>
  </si>
  <si>
    <t>ORGANO DE CONTROL INSTITUCIONAL OCI</t>
  </si>
  <si>
    <t>PROCURADURIA MUNICIPAL</t>
  </si>
  <si>
    <t xml:space="preserve">
4. ORGANOS DE ASESORAMIENTO
</t>
  </si>
  <si>
    <t>ASESORIA JURIDICA</t>
  </si>
  <si>
    <t>00004</t>
  </si>
  <si>
    <t>UNIDAD DE PLANEAMIENTO</t>
  </si>
  <si>
    <t>COOPERACIÓN TECNICA Y CENTROS POBLADOS</t>
  </si>
  <si>
    <t>0001393 SEGUIMIENTO Y EL EVALUACION</t>
  </si>
  <si>
    <t>UNIDAD DE PROGRAMACION MULTIANUAL DE INVERSIONES</t>
  </si>
  <si>
    <t>2001621 ESTUDIOS DE PRE INVERSION</t>
  </si>
  <si>
    <t>OFICINA FORMULADORA Y EVALUADORA DE INVERSIONES</t>
  </si>
  <si>
    <t>5. ORGANOS DE APOYO</t>
  </si>
  <si>
    <t>00005</t>
  </si>
  <si>
    <t>5005560</t>
  </si>
  <si>
    <t>0160776 DESARROLLO DE SIMULACROS EN GESTION REACTIVA</t>
  </si>
  <si>
    <t>GESTION DE RIESGOS</t>
  </si>
  <si>
    <t>5005611</t>
  </si>
  <si>
    <t>0160878 ADMINISTRACION Y ALMACENAMIENTO DE KITS PARA LA ASISTENCIA FRENTE A EMERGENCIAS Y DESASTRES</t>
  </si>
  <si>
    <t>5005612</t>
  </si>
  <si>
    <t>0160879 DESARROLLO DE LOS CENTROS Y ESPACIOS DE MONITOREO DE EMERGENCIAS Y DESASTRES</t>
  </si>
  <si>
    <t>3000738</t>
  </si>
  <si>
    <t>5005580</t>
  </si>
  <si>
    <t>0160796 FORMACION Y CAPACITACION EN MATERIA DE GESTION DE RIESGO DE DESASTRES</t>
  </si>
  <si>
    <t>3000739</t>
  </si>
  <si>
    <t>5005583</t>
  </si>
  <si>
    <t>0160799 ORGANIZACION Y ENTRENAMIENTO DE COMUNIDADES EN HABILIDADES FRENTE AL RIESGO DE DESASTRES</t>
  </si>
  <si>
    <t>5001247</t>
  </si>
  <si>
    <t>0001433 SUPERVISION Y CONTROL DE OBRAS</t>
  </si>
  <si>
    <t>SUPERVISION DE OBRAS</t>
  </si>
  <si>
    <t>0001490 FISCALIZACION Y COBRANZA TRIBUTARIA</t>
  </si>
  <si>
    <t>DIRECCION DE  ADMINISTRACION TRIBUTARIA</t>
  </si>
  <si>
    <t>0001493 FISCALIZACION TRIBUTARIA</t>
  </si>
  <si>
    <t>FISCALIZACION TRIBUTARIA</t>
  </si>
  <si>
    <t>00006</t>
  </si>
  <si>
    <t>UNIDAD DE CONTABILIDAD</t>
  </si>
  <si>
    <t>00007</t>
  </si>
  <si>
    <t>UNIDAD DE TESORERIA</t>
  </si>
  <si>
    <t>00008</t>
  </si>
  <si>
    <t>UNIDAD DE ABASTECIMIENTO</t>
  </si>
  <si>
    <t>ALMACEN CENTRAL</t>
  </si>
  <si>
    <t>EJECUCION COACTIVA</t>
  </si>
  <si>
    <t>OFICINA DE TECNOLOGIA DE LA INFORMACION Y COMUNICACIÓNES</t>
  </si>
  <si>
    <t>OFICINA DE RELACIONES PUBLICAS E IMAGEN INSTITUCIONAL</t>
  </si>
  <si>
    <t>6. ORGANOS DE LINEA</t>
  </si>
  <si>
    <t>5001090</t>
  </si>
  <si>
    <t>045</t>
  </si>
  <si>
    <t>0000584 DESARROLLO DE ACTIVIDADES CULTURALES Y ARTISTICAS</t>
  </si>
  <si>
    <t>0023450 APOYO ACTIVIDADES CULTURALES, DEPORTIVOS Y SOCIALES</t>
  </si>
  <si>
    <t>DIVISION DE PROMOCION EDUCACION Y CULTURA DEPORTE</t>
  </si>
  <si>
    <t>3000788</t>
  </si>
  <si>
    <t>5005868</t>
  </si>
  <si>
    <t>0188115 DESARROLLO DE CAMPAÑAS DE MASIFICACION DEPORTIVA A LA POBLACION OBJETIVO</t>
  </si>
  <si>
    <t xml:space="preserve"> ESCUELAS DEPORTIVAS</t>
  </si>
  <si>
    <t>DIV DE SALUD, FAMILIA Y PROGRAMAS SOCIALES</t>
  </si>
  <si>
    <t>CIAM - ADULTO MAYOR</t>
  </si>
  <si>
    <t>DEMUNA</t>
  </si>
  <si>
    <t>OMAPED</t>
  </si>
  <si>
    <t>5001059</t>
  </si>
  <si>
    <t>0019169 VASO DE LECHE</t>
  </si>
  <si>
    <t>PROGRAMA DEL VASO DE LECHE</t>
  </si>
  <si>
    <t>5001062</t>
  </si>
  <si>
    <t>0034805 COMPLEMENTACION INTEGRAL EN SEGURIDAD ALIMENTARIA</t>
  </si>
  <si>
    <t>COMPLEMENTACION ALIMENTARIA -  PCA</t>
  </si>
  <si>
    <t>3000669</t>
  </si>
  <si>
    <t>5005159</t>
  </si>
  <si>
    <t>0136043 BRINDAR APOYO NUTRICIONAL A LAS PERSONAS AFECTADAS POR TUBERCULOSIS</t>
  </si>
  <si>
    <t>PAN  T B C</t>
  </si>
  <si>
    <t>5002445</t>
  </si>
  <si>
    <t>0115371 SISTEMA DE FOCALIZACION DE HOGARES - SISFOH</t>
  </si>
  <si>
    <t>SISFOH</t>
  </si>
  <si>
    <t>00011</t>
  </si>
  <si>
    <t>CAMPOS DEPORTIVOS Y PARQUES RECREACIONALES</t>
  </si>
  <si>
    <t>5001078</t>
  </si>
  <si>
    <t>021</t>
  </si>
  <si>
    <t>0001500 FOMENTAR EL COMERCIO Y LA DEFENSA DEL CONSUMIDOR</t>
  </si>
  <si>
    <t>MERCADOS Y POLICIA MUNIICPAL</t>
  </si>
  <si>
    <t>REGISTRO CIVIL</t>
  </si>
  <si>
    <t>5004156</t>
  </si>
  <si>
    <t>0106645 PATRULLAJE MUNICIPAL POR SECTOR - SERENAZGO</t>
  </si>
  <si>
    <t>DIVISIÓN DE SEGURIDAD CIUADADANA</t>
  </si>
  <si>
    <t>3000356</t>
  </si>
  <si>
    <t>5004167</t>
  </si>
  <si>
    <t>0106656 COMUNIDAD RECIBE ACCIONES DE PREVENCION EN EL MARCO DEL PLAN DE SEGURIDAD CIUDADANA</t>
  </si>
  <si>
    <t>5003418</t>
  </si>
  <si>
    <t>0078417 FISCALIZACION AL SERVICIO DE TRANSPORTE TERRESTRE DE PERSONAS</t>
  </si>
  <si>
    <t>DIVISION DE TRANSITO</t>
  </si>
  <si>
    <t>3000479</t>
  </si>
  <si>
    <t>5003428</t>
  </si>
  <si>
    <t>0078427 EMISION DE LICENCIAS DE CONDUCIR DE VEHICULOS MENORES</t>
  </si>
  <si>
    <t>0001502 EFECTUAR LA PROMOCION, SUPERVISION Y CONTROL SANITARIO</t>
  </si>
  <si>
    <t>DIVISION DE FISCALIZACION EVALUACION VIGILANCIA SANITARIA</t>
  </si>
  <si>
    <t>5001311</t>
  </si>
  <si>
    <t>023</t>
  </si>
  <si>
    <t>0059285 VIGILANCIA SANITARIA DE ALIMENTOS AGROPECUARIOS PRIMARIOS Y PIENSOS</t>
  </si>
  <si>
    <t>DIV. RECURSOS HIDRICOS  Y SANEAMIENTO BASICO</t>
  </si>
  <si>
    <t>5000939</t>
  </si>
  <si>
    <t>0017673 LIMPIEZA DE PARQUES, JARDINES Y CALLES</t>
  </si>
  <si>
    <t>LIMPIEZA DE PARQUES, JARDINES Y CALLES</t>
  </si>
  <si>
    <t>0236233 ALMACENAMIENTO, BARRIDO DE CALLES Y LIMPIEZA DE ESPACIOS PUBLICOS</t>
  </si>
  <si>
    <t>DIV. DE RESIDUOS SOLIDOS</t>
  </si>
  <si>
    <t>0236235 VALORIZACION DE RESIDUOS SOLIDOS MUNICIPALES</t>
  </si>
  <si>
    <t>5000674</t>
  </si>
  <si>
    <t>0029929 APOYO A LA PRODUCCION AGROPECUARIA Y ARTESANAL</t>
  </si>
  <si>
    <t>GERENCIA DE DESARROLLO ECONOMICO</t>
  </si>
  <si>
    <t>0014597 APOYAR A LA PRODUCCION AGROPECUARIA</t>
  </si>
  <si>
    <t>FUNDO POTRERO</t>
  </si>
  <si>
    <t>5001085</t>
  </si>
  <si>
    <t>022</t>
  </si>
  <si>
    <t>0007166 PROMOCION DEL TURISMO</t>
  </si>
  <si>
    <t>DIVISION  DE TURISMO</t>
  </si>
  <si>
    <t>00009</t>
  </si>
  <si>
    <t>040</t>
  </si>
  <si>
    <t>1581335 ELABORACION DE ESTUDIOS DEFINITIVOS EN LA MUNICIPALIDAD PROVINCIAL DE LA CONVENCION</t>
  </si>
  <si>
    <t>DIV. EXPEDIENTES TECNICOS</t>
  </si>
  <si>
    <t>25828 ELABORACION DE LIQUIDACION FISICA Y FINANCIERA DE OBRAS</t>
  </si>
  <si>
    <t>DIV. LIQUIDACION</t>
  </si>
  <si>
    <t>0012646 MANTENIMIENTO DE INFRAESTRUCTURA PUBLICA</t>
  </si>
  <si>
    <t>DIVISION DE MANTENIMIENTO DE INFRAESTRUCTURA PUBLICA</t>
  </si>
  <si>
    <t>00010</t>
  </si>
  <si>
    <t>DIVISIÓN DE EQUIPO MECANICO Y PLANTA DE ASFALTO</t>
  </si>
  <si>
    <t>5001022</t>
  </si>
  <si>
    <t>041</t>
  </si>
  <si>
    <t>0001513 ADMINISTRAR LA CIUDAD A TRAVES DE LA PLANIFICACION URBANA (H.URBANA, ZONIFICACION, CATASTRO, ORNATO)</t>
  </si>
  <si>
    <t>GERENCIA DE DESARROLLO URBANO RURAL</t>
  </si>
  <si>
    <t>7. EJECUCION DE PROYECTOS</t>
  </si>
  <si>
    <t>4 000085</t>
  </si>
  <si>
    <r>
      <t xml:space="preserve">0233194 </t>
    </r>
    <r>
      <rPr>
        <b/>
        <sz val="7"/>
        <color indexed="8"/>
        <rFont val="Century Gothic"/>
        <family val="2"/>
      </rPr>
      <t xml:space="preserve">MEJORAMIENTO Y AMPLIACION DEL SERVICIO DE ALCANTARILLADO SANITARIO Y DRENAJE PLUVIAL DEL PASAJE KHIPU, DEL SECTOR CONO SUR DE LA CIUDAD DE QUILLABAMBA, DISTRITO DE SANTA ANA, PROVINCIA DE LA CONVENCIÓN - CUSCO CENTRO POBLADO DE QUILLABAMBA - DISTRITO DE SANTA </t>
    </r>
    <r>
      <rPr>
        <sz val="7"/>
        <color indexed="8"/>
        <rFont val="Century Gothic"/>
        <family val="2"/>
      </rPr>
      <t>ANA - PROVINCIA DE LA CONVENCION - REGIÓN CUSCO</t>
    </r>
  </si>
  <si>
    <t>GERENCIA DE INFRAESTRUCTURA PUBLICA / DIV. DE OBRAS</t>
  </si>
  <si>
    <r>
      <t xml:space="preserve">1579247 </t>
    </r>
    <r>
      <rPr>
        <b/>
        <sz val="7"/>
        <color indexed="8"/>
        <rFont val="Century Gothic"/>
        <family val="2"/>
      </rPr>
      <t>MEJORAMIENTO DE LA TRANSITABILIDAD VEHICULAR Y PEATONAL EN EL JIRON CIRO ALEGRIA DEL CONO SUR DE LA CIUDAD DE QUILLABAMBA DISTRITO DE SANTA ANA, PROVINCIA DE LA CONVENCION - CUSCO</t>
    </r>
  </si>
  <si>
    <t>4 000038</t>
  </si>
  <si>
    <t>047</t>
  </si>
  <si>
    <r>
      <t xml:space="preserve">0238792 </t>
    </r>
    <r>
      <rPr>
        <b/>
        <sz val="7"/>
        <color indexed="8"/>
        <rFont val="Century Gothic"/>
        <family val="2"/>
      </rPr>
      <t>MEJORAMIENTO DEL SERVICIO DE EDUCACIÓN INICIAL Y PRIMARIA DE LA I.E N° 50228 VIRGEN DE LAS MERCEDES DEL SECTOR DE PINTOBAMBA DISTRITO DE SANTA ANA - PROVINCIA DE LA CONVENCION - DEPARTAMENTO DE CUSCO</t>
    </r>
  </si>
  <si>
    <t>2302056</t>
  </si>
  <si>
    <t>4 000049</t>
  </si>
  <si>
    <r>
      <t xml:space="preserve">0224551 </t>
    </r>
    <r>
      <rPr>
        <b/>
        <sz val="7"/>
        <color indexed="8"/>
        <rFont val="Century Gothic"/>
        <family val="2"/>
      </rPr>
      <t>MEJORAMIENTO, AMPLIACION DEL SISTEMA DE SANEAMIENTO BASICO INTEGRAL EN EL SECTOR DE SAN CRISTOBAL, DISTRITO DE SANTA ANA, PROVINCIA DE LA CONVENCION - CUSCO</t>
    </r>
  </si>
  <si>
    <t>2417642</t>
  </si>
  <si>
    <r>
      <t xml:space="preserve">1579328 </t>
    </r>
    <r>
      <rPr>
        <b/>
        <sz val="7"/>
        <color indexed="8"/>
        <rFont val="Century Gothic"/>
        <family val="2"/>
      </rPr>
      <t>MEJORAMIENTO Y AMPLIACION DEL SISTEMA DE SANEAMIENTO BÁSICO INTEGRAL EN LOS SECTORES DE MONTECARMELO Y SOCCOSPATA - DISTRITO DE SANTA ANA - PROVINCIA DE LA CONVENCION - DEPARTAMENTO DE CUSCO</t>
    </r>
  </si>
  <si>
    <t>2373471</t>
  </si>
  <si>
    <r>
      <t xml:space="preserve">1579344 </t>
    </r>
    <r>
      <rPr>
        <b/>
        <sz val="7"/>
        <color indexed="8"/>
        <rFont val="Century Gothic"/>
        <family val="2"/>
      </rPr>
      <t>MEJORAMIENTO Y AMPLIACION DEL SERVICIO DE AGUA POTABLE Y SANEAMENTO BASICO TIOBAMBA-ANCAHUACHANA - DISTRITO DE SANTA ANA - PROVINCIA DE LA CONVENCION - DEPARTAMENTO DE CUSCO</t>
    </r>
  </si>
  <si>
    <t>2244949</t>
  </si>
  <si>
    <t>036</t>
  </si>
  <si>
    <r>
      <t xml:space="preserve">189662 </t>
    </r>
    <r>
      <rPr>
        <b/>
        <sz val="7"/>
        <color indexed="8"/>
        <rFont val="Century Gothic"/>
        <family val="2"/>
      </rPr>
      <t>MEJORAMIENTO DE LA TRANSITABILIDAD VEHICULAR Y PEATONAL DEL PASAJE 15 DE AGOSTO, PSJE. VENECIA, PSJE. BARRIOS ALTOS, PSJE. LOS LIBERTADORES, Y JIRON LAS GARDENIAS DE LA CIUDAD DE QUILLABAMBA DISTRITO DE SANTA ANA, PROVINCIA DE LA CONVENCION - CUSCO</t>
    </r>
  </si>
  <si>
    <t>2193904</t>
  </si>
  <si>
    <r>
      <t xml:space="preserve">1579387 </t>
    </r>
    <r>
      <rPr>
        <b/>
        <sz val="7"/>
        <color indexed="8"/>
        <rFont val="Century Gothic"/>
        <family val="2"/>
      </rPr>
      <t>MEJORAMIENTO DE LA TRANSITABILIDAD VEHICULAR Y PEATONAL EN LA JUNTA VECINAL URPIPATA ALTA DEL DISTRITO DE SANTA ANA, PROVINCIA DE LA CONVENCION - CUSCO</t>
    </r>
  </si>
  <si>
    <r>
      <t xml:space="preserve">1579431 </t>
    </r>
    <r>
      <rPr>
        <b/>
        <sz val="7"/>
        <color indexed="8"/>
        <rFont val="Century Gothic"/>
        <family val="2"/>
      </rPr>
      <t>MEJORAMIENTO DEL SERVICIO DE TRANSITABILIDAD VEHICULAR Y PEATONAL CON PISTAS Y VEREDAS DE LA AV. CIRCUNVALACION, PROLONGACION FRANCISCA ZUBIAGA Y JR. LOS HEROES DE LA CIUDAD DE QUILLABAMBA, DISTRITO DE SANTA ANA, PROVINCIA DE LA CONVENCION - CUSCO</t>
    </r>
  </si>
  <si>
    <t>2146075</t>
  </si>
  <si>
    <t>4 000216</t>
  </si>
  <si>
    <r>
      <t xml:space="preserve">1579602 </t>
    </r>
    <r>
      <rPr>
        <b/>
        <sz val="7"/>
        <color indexed="8"/>
        <rFont val="Century Gothic"/>
        <family val="2"/>
      </rPr>
      <t xml:space="preserve"> MEJORAMIENTO Y AMPLIACION DE LA PRESTACION DE SERVICIOS DE SALUD DEL PUESTO DE SALUD DE SANTA ANA DISTRITO DE SANTA ANA, PROVINCIA DE LA CONVENCION - CUSCO</t>
    </r>
  </si>
  <si>
    <t>2001445</t>
  </si>
  <si>
    <r>
      <t xml:space="preserve">1579630 </t>
    </r>
    <r>
      <rPr>
        <b/>
        <sz val="7"/>
        <color indexed="8"/>
        <rFont val="Century Gothic"/>
        <family val="2"/>
      </rPr>
      <t>MEJORAMIENTO DE LA TRANSITABILIDAD VEHICULAR Y PEATONAL DE LA VIA PRINCIPAL DE MACAMANGO DESDE LA CURVA DEL CUARTEL HASTA EL PASAJE 9 DE NOVIEMBRE ULTIMO BUZON, DISTRITO DE SANTA ANA - LA CONVENCION - CUSCO</t>
    </r>
  </si>
  <si>
    <t>2001481</t>
  </si>
  <si>
    <r>
      <t xml:space="preserve">1579662 </t>
    </r>
    <r>
      <rPr>
        <b/>
        <sz val="7"/>
        <color indexed="8"/>
        <rFont val="Century Gothic"/>
        <family val="2"/>
      </rPr>
      <t>MEJORAMIENTO Y AMPLIACION DEL SERVICIO DE AGUA POTABLE Y ALCANTARILLADO DEL SECTORE DE PINTOBAMBA Y ARANJUEZ  - DISTRITO DE SANTA ANA - PROVINCIA DE LA CONVENCION - DEPARTAMENTO DE CUSCO</t>
    </r>
  </si>
  <si>
    <t>2006226</t>
  </si>
  <si>
    <t>044</t>
  </si>
  <si>
    <r>
      <t xml:space="preserve">1579780 </t>
    </r>
    <r>
      <rPr>
        <b/>
        <sz val="7"/>
        <color indexed="8"/>
        <rFont val="Century Gothic"/>
        <family val="2"/>
      </rPr>
      <t>MEJORAMIENTO DE LA CALIDAD DEL SERVICIO DE SALUD EN EL PUESTO DE IPAL-IDMA DEL DISTRITO SANTA ANA LA CONVENCION</t>
    </r>
  </si>
  <si>
    <t>2331213</t>
  </si>
  <si>
    <r>
      <t xml:space="preserve">1579763 </t>
    </r>
    <r>
      <rPr>
        <b/>
        <sz val="7"/>
        <color indexed="8"/>
        <rFont val="Century Gothic"/>
        <family val="2"/>
      </rPr>
      <t>MEJORAMIENTO, AMPLIACION DEL SISTEMA DE SANEAMIENTO BASICO INTEGRAL EN EL SECTOR DE CHAUPIMAYO B, DISTRITO DE SANTA ANA, PROVINCIA DE LA CONVENCION - CUSCO</t>
    </r>
  </si>
  <si>
    <t>2193604</t>
  </si>
  <si>
    <r>
      <t xml:space="preserve">1579800 </t>
    </r>
    <r>
      <rPr>
        <b/>
        <sz val="7"/>
        <color indexed="8"/>
        <rFont val="Century Gothic"/>
        <family val="2"/>
      </rPr>
      <t>CONSTRUCCION DEL CAMINO VECINAL SAMBARAY CENTRO CAPILLA DEL DISTRITO DE SANTA ANA PROVINCIA DE LA CONVENCION CUSCO</t>
    </r>
  </si>
  <si>
    <r>
      <t xml:space="preserve">1579667 </t>
    </r>
    <r>
      <rPr>
        <b/>
        <sz val="7"/>
        <color indexed="8"/>
        <rFont val="Century Gothic"/>
        <family val="2"/>
      </rPr>
      <t>MEJORAMIENTO Y AMPLIACION DE LOS SERVICIOS DE SANEAMIENTO BASICO INTEGRAL DE LAS LOCALIDADES DE CACHICATA, ANCAHUACHANA Y COCHAYOC - DISTRITO DE SANTA ANA - PROVINCIA DE LA CONVENCION - DEPARTAMENTO DE CUSCO</t>
    </r>
  </si>
  <si>
    <t>2193821</t>
  </si>
  <si>
    <t>4 000059</t>
  </si>
  <si>
    <t>028</t>
  </si>
  <si>
    <r>
      <t xml:space="preserve">1579727 </t>
    </r>
    <r>
      <rPr>
        <b/>
        <sz val="7"/>
        <color indexed="8"/>
        <rFont val="Century Gothic"/>
        <family val="2"/>
      </rPr>
      <t>INSTALACION DE LA RED ELECTRICA RURAL MEDIANTE EL SISTEMA CONVENCIONAL EN LOS SECTORES DE AGUILAYOC PLAYA, HUAYANAY-COCHAPAMPA, SERRANUYOC-CUSQUEÑAYOC Y MASAPATA BAJO DEL DISTRITO DE SANTA ANA, PROVINCIA DE LA CONVENCION - CUSCO</t>
    </r>
  </si>
  <si>
    <t>2217342</t>
  </si>
  <si>
    <r>
      <t xml:space="preserve">1579744 </t>
    </r>
    <r>
      <rPr>
        <b/>
        <sz val="7"/>
        <color indexed="8"/>
        <rFont val="Century Gothic"/>
        <family val="2"/>
      </rPr>
      <t>AMPLIACION Y MEJORAMIENTO DE LOS SERVICIOS DE SANEAMIENTO BÁSICO INTEGRAL DEL SECTOR DE SERRANUYOC BAJO DEL DISTRITO DE SANTA ANA, PROVINCIA DE LA CONVENCION - CUSCO</t>
    </r>
  </si>
  <si>
    <r>
      <t xml:space="preserve">1579673 </t>
    </r>
    <r>
      <rPr>
        <b/>
        <sz val="7"/>
        <color indexed="8"/>
        <rFont val="Century Gothic"/>
        <family val="2"/>
      </rPr>
      <t>CREACION DEL SISTEMA DE AGUA POTABLE Y ALCANTARILLADO DE LA ASOCIACION PRO VIVIENDA URUSAYHUA, DISTRITO SANTA ANA, PROVINCIA DE LA CONVENCION  CUSCO</t>
    </r>
  </si>
  <si>
    <r>
      <t xml:space="preserve">0222231 </t>
    </r>
    <r>
      <rPr>
        <b/>
        <sz val="7"/>
        <color indexed="8"/>
        <rFont val="Century Gothic"/>
        <family val="2"/>
      </rPr>
      <t>CONSTRUCCION DEL SISTEMA DE SANEAMIENTO BASICO INTEGRAL SECTOR AJUAJUYOC, DISTRITO DE SANTA ANA - LA CONVENCION - CUSCO</t>
    </r>
  </si>
  <si>
    <r>
      <t xml:space="preserve">0220434 </t>
    </r>
    <r>
      <rPr>
        <b/>
        <sz val="7"/>
        <color indexed="8"/>
        <rFont val="Century Gothic"/>
        <family val="2"/>
      </rPr>
      <t>AMPLIACION DEL SANEAMIENTO BASICO INTEGRAL DEL SECTOR DE MACAMANGO, DISTRITO DE SANTA ANA - LA CONVENCION - CUSCO</t>
    </r>
  </si>
  <si>
    <t>2373049</t>
  </si>
  <si>
    <r>
      <t xml:space="preserve">1579483 </t>
    </r>
    <r>
      <rPr>
        <b/>
        <sz val="7"/>
        <color indexed="8"/>
        <rFont val="Century Gothic"/>
        <family val="2"/>
      </rPr>
      <t>MEJORAMIENTO DE LA TRANSITABILIDAD VEHICULAR Y PEATONAL EN LA VÍA PRINCIPAL DE LA URBANIZACIÓN LOS MANGALES Y NUEVO AMANECER DEL SECTOR DE MACAMANGO DEL CENTRO POBLADO DE MACAMANGO - DISTRITO DE SANTA ANA - PROVINCIA DE LA CONVENCION - REGIÓN CUSCO</t>
    </r>
  </si>
  <si>
    <t>2192357</t>
  </si>
  <si>
    <r>
      <t xml:space="preserve">0140588 </t>
    </r>
    <r>
      <rPr>
        <b/>
        <sz val="7"/>
        <color indexed="8"/>
        <rFont val="Century Gothic"/>
        <family val="2"/>
      </rPr>
      <t>INSTALACION DE SERVICIO DE AGUA POTABLE Y ALCANTARILLADO EN EL SECTOR DE BARRIAL ALTA I ETAPA Y EN EL SECTOR CERRO PUCAMOCCO DE LA CIUDAD DE QUILLABAMBA DEL DISTRITO DE SANTA ANA, PROVINCIA DE LA CONVENCION - CUSCO</t>
    </r>
  </si>
  <si>
    <t>2243648</t>
  </si>
  <si>
    <r>
      <t xml:space="preserve">166347 </t>
    </r>
    <r>
      <rPr>
        <b/>
        <sz val="7"/>
        <color indexed="8"/>
        <rFont val="Century Gothic"/>
        <family val="2"/>
      </rPr>
      <t>REHABILITACION DEL SISTEMA DE CAPTACIÓN Y CONDUCCIÓN DEL SERVICIO DE ABASTECIMIENTO DE AGUA POTABLE EN EL TRAMO I DEL SECTOR DE POROMATE - POTRERO Y DEL TRAMO II EN EL SECTOR DE POROMATE - QUEBRADA QUINIENTOS EN EL DISTRITO DE SANTA ANA, PROVINCIA DE LA CONVENCION - CUSCO</t>
    </r>
  </si>
  <si>
    <t>2238117</t>
  </si>
  <si>
    <t>6 000008</t>
  </si>
  <si>
    <r>
      <t xml:space="preserve">1581446 </t>
    </r>
    <r>
      <rPr>
        <b/>
        <sz val="7"/>
        <color indexed="8"/>
        <rFont val="Century Gothic"/>
        <family val="2"/>
      </rPr>
      <t>MEJORAMIENTO DE LAS CAPACIDADES DE LAS FAMILIAS PARA LA REDUCCION DE LA DESNUTRICION INFANTIL, DISTRITO DE SANTA ANA, PROVINCIA DE LA CONVENCION - CUSCO</t>
    </r>
  </si>
  <si>
    <t>2239630</t>
  </si>
  <si>
    <r>
      <t xml:space="preserve">1580798 </t>
    </r>
    <r>
      <rPr>
        <b/>
        <sz val="7"/>
        <color indexed="8"/>
        <rFont val="Century Gothic"/>
        <family val="2"/>
      </rPr>
      <t>RECUPERACION DE LOS SUELOS AGRÍCOLAS DEGRADADOS MEDIANTE LA INSTALACIÓN DE SISTEMAS AGROFORESTALES ASOCIADO AL CULTIVO DE CAFÉ, EN EL ÁMBITO DE LA CUENCA DE VILCANOTA, SECTORES DE PAVAYOC, TIOBAMBA Y HUAYANAY, DEL DISTRITO DE SANTA ANA, PROVINCIA DE LA CONVENCION - CUSCO</t>
    </r>
  </si>
  <si>
    <t>2241196</t>
  </si>
  <si>
    <t>6 000002</t>
  </si>
  <si>
    <r>
      <t xml:space="preserve">1580688 </t>
    </r>
    <r>
      <rPr>
        <b/>
        <sz val="7"/>
        <color indexed="8"/>
        <rFont val="Century Gothic"/>
        <family val="2"/>
      </rPr>
      <t>MEJORAMIENTO DE LA PRODUCCION DE HORTALIZAS EN EL SECTOR DE HUAYLLAYOC, PACCHAC CHICO, PACCHAC GRANDE, SAN JACINTO Y LA VICTORIA, DEL DISTRITO DE SANTA ANA, PROVINCIA DE LA CONVENCION - CUSCO</t>
    </r>
  </si>
  <si>
    <t>8. MANTENIMIENTOS</t>
  </si>
  <si>
    <t>5001437</t>
  </si>
  <si>
    <r>
      <t xml:space="preserve">187772 </t>
    </r>
    <r>
      <rPr>
        <b/>
        <sz val="7"/>
        <color indexed="8"/>
        <rFont val="Century Gothic"/>
        <family val="2"/>
      </rPr>
      <t>PREVENCION Y ATENCION DE EMERGENCIAS VIALES DE CUENCAS POTRERO IDMA - MACAMANGO MADRE SELVA - HUAYANAY - ARANJUEZ DEL DISTRITO DE SANTA ANA - LA CONVENCION</t>
    </r>
  </si>
  <si>
    <t>I.V.P</t>
  </si>
  <si>
    <r>
      <t xml:space="preserve">0000661 </t>
    </r>
    <r>
      <rPr>
        <b/>
        <sz val="7"/>
        <color indexed="8"/>
        <rFont val="Century Gothic"/>
        <family val="2"/>
      </rPr>
      <t>DIRECCION, ADMINISTRACION, COORDINACION, SUPERVISION Y CONTROL</t>
    </r>
  </si>
  <si>
    <r>
      <t xml:space="preserve">0104530 </t>
    </r>
    <r>
      <rPr>
        <b/>
        <sz val="7"/>
        <color indexed="8"/>
        <rFont val="Century Gothic"/>
        <family val="2"/>
      </rPr>
      <t>MANTENIMIENTO RUTINARIO DE CAMINO VECINAL TRAMO SANTA ANA - POTRERO - IDMA, DISTRITO DE SANTA ANA - LA CONVENCION</t>
    </r>
  </si>
  <si>
    <r>
      <t xml:space="preserve">0104531 </t>
    </r>
    <r>
      <rPr>
        <b/>
        <sz val="7"/>
        <color indexed="8"/>
        <rFont val="Century Gothic"/>
        <family val="2"/>
      </rPr>
      <t>MANTENIMIENTO RUTINARIO DE CAMINO VECINAL TRAMO KUMPIRUSHIATO - OCHOGOTENI, DISTRITO DE ECHARATE - LA CONVENCION</t>
    </r>
  </si>
  <si>
    <r>
      <t xml:space="preserve">0104532 </t>
    </r>
    <r>
      <rPr>
        <b/>
        <sz val="7"/>
        <color indexed="8"/>
        <rFont val="Century Gothic"/>
        <family val="2"/>
      </rPr>
      <t>MANTENIMIENTO RUTINARIO DE CAMINO VECINAL TRAMO SELVA ALEGRE - QUEBRADA HONDA - CHIHUANQUIRE, DISTRITO DE VILCABAMBA - LA CONVENCION</t>
    </r>
  </si>
  <si>
    <r>
      <t xml:space="preserve">0104534 </t>
    </r>
    <r>
      <rPr>
        <b/>
        <sz val="7"/>
        <color indexed="8"/>
        <rFont val="Century Gothic"/>
        <family val="2"/>
      </rPr>
      <t>MANTENIMIENTO RUTINARIO DE CAMINO VECINAL TRAMO HUYRO - AMAYBAMBA, DISTRITO DE HUAYOPATA - LA CONVENCION</t>
    </r>
  </si>
  <si>
    <r>
      <t xml:space="preserve">0104535 </t>
    </r>
    <r>
      <rPr>
        <b/>
        <sz val="7"/>
        <color indexed="8"/>
        <rFont val="Century Gothic"/>
        <family val="2"/>
      </rPr>
      <t>MANTENIMIENTO RUTINARIO DE CAMINO VECINAL TRAMO TABLADA LUCMAPAMPA, DISTRITO DE SANTA TERESA - LA CONVENCION</t>
    </r>
  </si>
  <si>
    <r>
      <t xml:space="preserve">0104536 </t>
    </r>
    <r>
      <rPr>
        <b/>
        <sz val="7"/>
        <color indexed="8"/>
        <rFont val="Century Gothic"/>
        <family val="2"/>
      </rPr>
      <t>MANTENIMIENTO RUTINARIO DE CAMINO VECINAL TRAMO KITENI - ALTO KITENI - SELVA ALEGRE, DISTRITO DE ECHARATE - LA CONVENCION</t>
    </r>
  </si>
  <si>
    <r>
      <t xml:space="preserve">0104952 </t>
    </r>
    <r>
      <rPr>
        <b/>
        <sz val="7"/>
        <color indexed="8"/>
        <rFont val="Century Gothic"/>
        <family val="2"/>
      </rPr>
      <t>MANTENIMIENTO RUTINARIO DE CAMINO VECINAL TRAMO ALTO KITENI - LA RINCONADA, DISTRITO DE ECHARATE - LA CONVENCION</t>
    </r>
  </si>
  <si>
    <r>
      <t xml:space="preserve">0116253 </t>
    </r>
    <r>
      <rPr>
        <b/>
        <sz val="7"/>
        <color indexed="8"/>
        <rFont val="Century Gothic"/>
        <family val="2"/>
      </rPr>
      <t>MANTENIMIENTO RUTINARIO DE CAMINO VECINAL TRAMO LUCMAPAMPA - ACHIRAYOC, DISTRITO DE SANTA TERESA - LA CONVENCION</t>
    </r>
  </si>
  <si>
    <r>
      <t xml:space="preserve">0116254 </t>
    </r>
    <r>
      <rPr>
        <b/>
        <sz val="7"/>
        <color indexed="8"/>
        <rFont val="Century Gothic"/>
        <family val="2"/>
      </rPr>
      <t>MANTENIMIENTO RUTINARIO DE CAMINO VECINAL TRAMO PUENTE IYAPE - SAN PABLO, DISTRITO DE HUAYOPATA - LA CONVENCION</t>
    </r>
  </si>
  <si>
    <r>
      <t xml:space="preserve">0116255 </t>
    </r>
    <r>
      <rPr>
        <b/>
        <sz val="7"/>
        <color indexed="8"/>
        <rFont val="Century Gothic"/>
        <family val="2"/>
      </rPr>
      <t>MANTENIMIENTO RUTINARIO DE CAMINO VECINAL TRAMO PUENTE KESKENTO - PUENTE QUELLOUNO MARGEN IZQUIERDA, DISTRITO DE QUELLOUNO - LA CONVENCION</t>
    </r>
  </si>
  <si>
    <r>
      <t xml:space="preserve">0126142 </t>
    </r>
    <r>
      <rPr>
        <b/>
        <sz val="7"/>
        <color indexed="8"/>
        <rFont val="Century Gothic"/>
        <family val="2"/>
      </rPr>
      <t>MANTENIMIENTO RUTINARIO DE CAMINO VECINAL TRAMO PUENTE MAQUETE KORICHAYOC(VRAEM), DISTRITO DE KIMBIRI - LA CONVENCION</t>
    </r>
  </si>
  <si>
    <r>
      <t xml:space="preserve">01392787 </t>
    </r>
    <r>
      <rPr>
        <b/>
        <sz val="7"/>
        <color indexed="8"/>
        <rFont val="Century Gothic"/>
        <family val="2"/>
      </rPr>
      <t>MANTENIMIENTO RUTINARIO DE CAMINO VECINAL EMP CU-100-VILCABAMBA, DISTRITO DE VILCABAMBA - LA CONVENCION</t>
    </r>
  </si>
  <si>
    <r>
      <t xml:space="preserve">0186988 </t>
    </r>
    <r>
      <rPr>
        <b/>
        <sz val="7"/>
        <color indexed="8"/>
        <rFont val="Century Gothic"/>
        <family val="2"/>
      </rPr>
      <t>MANTENIMIENTO RUTINARIO DE CAMINO VECINAL TRAMO PICHARI -LIBERTAD - OMAYA, DISTRITO DE PICHARI - LA CONVENCION</t>
    </r>
  </si>
  <si>
    <r>
      <t xml:space="preserve">0186989 </t>
    </r>
    <r>
      <rPr>
        <b/>
        <sz val="7"/>
        <color indexed="8"/>
        <rFont val="Century Gothic"/>
        <family val="2"/>
      </rPr>
      <t>MANTENIMIENTO RUTINARIO DE CAMINO VECINAL TRAMO CATARATA NUEVA ALIANZA, DISTRITO DE PICHARI - LA CONVENCION</t>
    </r>
  </si>
  <si>
    <r>
      <t xml:space="preserve">0215257 </t>
    </r>
    <r>
      <rPr>
        <b/>
        <sz val="7"/>
        <color indexed="8"/>
        <rFont val="Century Gothic"/>
        <family val="2"/>
      </rPr>
      <t>MANTENIMIENTO RUTINARIO DE 10 CAMINOS VECINALES NO PAVIMENTADOS SARAHUASI - GARAVITO - CALDERON ALTA - TUNQUIMAYO - MAZAPATA(CU-814, CU-816, CU-817, CU-818,CU-819, CU-820,CU-821, CU-822, CU-824), DISTRITO DE SANTA ANA - LA CONVENCION</t>
    </r>
  </si>
  <si>
    <r>
      <t xml:space="preserve">0215326 </t>
    </r>
    <r>
      <rPr>
        <b/>
        <sz val="7"/>
        <color indexed="8"/>
        <rFont val="Century Gothic"/>
        <family val="2"/>
      </rPr>
      <t>MANTENIMIENTO RUTINARIO DE 08 CAMINOS VECINALES NO PAVIMENTADOS  EN LOS SECTORES DE SERRANUYOC, CHAUPIMAYO B, SAN JUAN, MADRE SELVA(CU-804, CU-807, CU-808, CU-809,CU-810, CU-811,CU-812, CU-813), DISTRITO DE SANTA ANA - LA CONVENCION</t>
    </r>
  </si>
  <si>
    <r>
      <t xml:space="preserve">0215327 </t>
    </r>
    <r>
      <rPr>
        <b/>
        <sz val="7"/>
        <color indexed="8"/>
        <rFont val="Century Gothic"/>
        <family val="2"/>
      </rPr>
      <t>MANTENIMIENTO RUTINARIO DE 06 CAMINOS VECINALES NO PAVIMENTADOS  EN LOS SECTORES DE SANTA BARBARA, PAVAYOC ALTO, QUEBRADA HONDA, CHICHIMA(CU-844, CU-845, CU-847, CU-848,CU-850, CU-851), DISTRITO DE SANTA ANA - LA CONVENCION</t>
    </r>
  </si>
  <si>
    <r>
      <t xml:space="preserve">0215328 </t>
    </r>
    <r>
      <rPr>
        <b/>
        <sz val="7"/>
        <color indexed="8"/>
        <rFont val="Century Gothic"/>
        <family val="2"/>
      </rPr>
      <t>MANTENIMIENTO RUTINARIO DE 07 CAMINOS VECINALES NO PAVIMENTADOS  EN LOS SECTORES ARANJUEZ, PACCHAC, LA VICTORIA, ISILLUYOC(CU-799, CU-800, CU-801, CU-802,CU-803, CU-805, CU-806), DISTRITO DE SANTA ANA - LA CONVENCION</t>
    </r>
  </si>
  <si>
    <r>
      <t xml:space="preserve">0215329 </t>
    </r>
    <r>
      <rPr>
        <b/>
        <sz val="7"/>
        <color indexed="8"/>
        <rFont val="Century Gothic"/>
        <family val="2"/>
      </rPr>
      <t>MANTENIMIENTO RUTINARIO DE 07 CAMINOS VECINALES NO PAVIMENTADOS  EN LOS SECTORES PORONCOE, RUPHUYOC, AGUILALLOC, HUAYANAY, EMPALIZADA(CU-830, CU-831, CU-832, CU-833,CU-834, CU-837, CU-838), DISTRITO DE SANTA ANA - LA CONVENCION</t>
    </r>
  </si>
  <si>
    <r>
      <t xml:space="preserve">0229292 </t>
    </r>
    <r>
      <rPr>
        <b/>
        <sz val="7"/>
        <color indexed="8"/>
        <rFont val="Century Gothic"/>
        <family val="2"/>
      </rPr>
      <t>MANTENIMIENTO RUTINARIO DE CAMINO VECINAL NO PAVIMENTADOS EMP. CU925-IDMACUCHO-PISTIPATA, DISTRITO DE HUAYOPATA - LA CONVENCION</t>
    </r>
  </si>
  <si>
    <t>5001453</t>
  </si>
  <si>
    <r>
      <t xml:space="preserve">1581258 </t>
    </r>
    <r>
      <rPr>
        <b/>
        <sz val="7"/>
        <color indexed="8"/>
        <rFont val="Century Gothic"/>
        <family val="2"/>
      </rPr>
      <t>MANTENIMIENTO PERIODICO DE CAMINOS VECINALES NO PAVIMENTADOS CU-814 TRAMO POTRERO KM 04+000-IPAL 07-00, DISTRITO DE SANTA ANA - LA CONVENCION</t>
    </r>
  </si>
  <si>
    <r>
      <t xml:space="preserve">1581259 </t>
    </r>
    <r>
      <rPr>
        <b/>
        <sz val="7"/>
        <color indexed="8"/>
        <rFont val="Century Gothic"/>
        <family val="2"/>
      </rPr>
      <t>MANTENIMIENTO PERIODICO DE CAMINOS VECINALES NO PAVIMENTADOS  TRAMO CUARTEL MACAMANGO KM 00+00 - SAN PEDRO 02+00, DISTRITO DE SANTA ANA - LA CONVENCION</t>
    </r>
  </si>
  <si>
    <r>
      <t xml:space="preserve">1581277 </t>
    </r>
    <r>
      <rPr>
        <b/>
        <sz val="7"/>
        <color indexed="8"/>
        <rFont val="Century Gothic"/>
        <family val="2"/>
      </rPr>
      <t>MANTENIMIENTO PERIODICO DE CAMINOS VECINALES NO PAVIMENTADOS  DE LA RED VIAL DEPARTAMENTAL CU-101 TRAMO PAVAYOC - MORRO SAN JUAN, DISTRITO DE SANTA ANA - LA CONVENCION</t>
    </r>
  </si>
  <si>
    <t>5003241</t>
  </si>
  <si>
    <r>
      <t xml:space="preserve">1581262 </t>
    </r>
    <r>
      <rPr>
        <b/>
        <sz val="7"/>
        <color indexed="8"/>
        <rFont val="Century Gothic"/>
        <family val="2"/>
      </rPr>
      <t>MANTENIMIENTO DEL PUENTE DASCACHAYOC Y QUELLOMAYO DEL DISTRITO DE SANTA ANA - LA CONVENCION</t>
    </r>
  </si>
  <si>
    <t>3000134</t>
  </si>
  <si>
    <t>5003242</t>
  </si>
  <si>
    <r>
      <t xml:space="preserve">0215330 </t>
    </r>
    <r>
      <rPr>
        <b/>
        <sz val="7"/>
        <color indexed="8"/>
        <rFont val="Century Gothic"/>
        <family val="2"/>
      </rPr>
      <t>MANTENIMIENTO DE CAMINO DE HERRADURA PAVAYOC ALTO - PINTAL - CHICHIMA - CHOLAPAMPA DEL DISTRITO DE SANTA ANA - LA CONVENCION - CUSCO</t>
    </r>
  </si>
  <si>
    <r>
      <t xml:space="preserve">0215331 </t>
    </r>
    <r>
      <rPr>
        <b/>
        <sz val="7"/>
        <color indexed="8"/>
        <rFont val="Century Gothic"/>
        <family val="2"/>
      </rPr>
      <t>MANTENIMIENTO DE CAMINO DE HERRADURA PORONCOY - HUAYANAY ALTA - CACHICCATA - QUEBRADA HONDA - PAMPA ROSARIO DEL DISTRITO DE SANTA ANA - LA CONVENCION - CUSCO</t>
    </r>
  </si>
  <si>
    <r>
      <t xml:space="preserve">0215332 </t>
    </r>
    <r>
      <rPr>
        <b/>
        <sz val="7"/>
        <color indexed="8"/>
        <rFont val="Century Gothic"/>
        <family val="2"/>
      </rPr>
      <t>MANTENIMIENTO DE CAMINO DE HERRADURA TIOBAMBA ALTA - CCOCHAYOC - PLATANAL - PARAISO - COSIÑEC DEL DISTRITO DE SANTA ANA - LA CONVENCION - CUSCO</t>
    </r>
  </si>
  <si>
    <r>
      <t xml:space="preserve">0215333 </t>
    </r>
    <r>
      <rPr>
        <b/>
        <sz val="7"/>
        <color indexed="8"/>
        <rFont val="Century Gothic"/>
        <family val="2"/>
      </rPr>
      <t>MANTENIMIENTO DE CAMINO DE HERRADURA PACCHCAC GRANDE Y CHICO - MONTECARMELO - LA VICTORIA DEL DISTRITO DE SANTA ANA - LA CONVENCION - CUSCO</t>
    </r>
  </si>
  <si>
    <r>
      <t xml:space="preserve">0215334 </t>
    </r>
    <r>
      <rPr>
        <b/>
        <sz val="7"/>
        <color indexed="8"/>
        <rFont val="Century Gothic"/>
        <family val="2"/>
      </rPr>
      <t>MANTENIMIENTO DE CAMINO DE HERRADURA MARGARITAYOC - AMARILLULLOC - SAMBARAY ALTO - ARANJUEZ - TUNKIYOC DEL DISTRITO DE SANTA ANA - LA CONVENCION - CUSCO</t>
    </r>
  </si>
  <si>
    <r>
      <t xml:space="preserve">0215335 </t>
    </r>
    <r>
      <rPr>
        <b/>
        <sz val="7"/>
        <color indexed="8"/>
        <rFont val="Century Gothic"/>
        <family val="2"/>
      </rPr>
      <t>MANTENIMIENTO DE CAMINO DE HERRADURA SAN PABLO - SAN JUAN - SERRANUYOC ALTA - ROSASPATA DEL DISTRITO DE SANTA ANA - LA CONVENCION - CUSCO</t>
    </r>
  </si>
  <si>
    <r>
      <t xml:space="preserve">0215336 </t>
    </r>
    <r>
      <rPr>
        <b/>
        <sz val="7"/>
        <color indexed="8"/>
        <rFont val="Century Gothic"/>
        <family val="2"/>
      </rPr>
      <t>MANTENIMIENTO DE CAMINO DE HERRADURA CUSQUEÑAYOC - AGUILALLOC - ROSASPATA DEL DISTRITO DE SANTA ANA - LA CONVENCION - CUSCO</t>
    </r>
  </si>
  <si>
    <r>
      <t xml:space="preserve">0215337 </t>
    </r>
    <r>
      <rPr>
        <b/>
        <sz val="7"/>
        <color indexed="8"/>
        <rFont val="Century Gothic"/>
        <family val="2"/>
      </rPr>
      <t>MANTENIMIENTO DE CAMINO DE HERRADURA SARAHUASI - LLACTAPATA - MUNAYPATA - GARAVITO DEL DISTRITO DE SANTA ANA - LA CONVENCION - CUSCO</t>
    </r>
  </si>
  <si>
    <r>
      <t xml:space="preserve">0215338 </t>
    </r>
    <r>
      <rPr>
        <b/>
        <sz val="7"/>
        <color indexed="8"/>
        <rFont val="Century Gothic"/>
        <family val="2"/>
      </rPr>
      <t>MANTENIMIENTO DE CAMINO DE HERRADURA MASAPATA ALTA - HUAYLLAPATA - LA FLORIDA - YANAORCCO - LUCMAPATA DEL DISTRITO DE SANTA ANA - LA CONVENCION - CUSCO</t>
    </r>
  </si>
  <si>
    <r>
      <t xml:space="preserve">0215339 </t>
    </r>
    <r>
      <rPr>
        <b/>
        <sz val="7"/>
        <color indexed="8"/>
        <rFont val="Century Gothic"/>
        <family val="2"/>
      </rPr>
      <t>MANTENIMIENTO DE CAMINO DE HERRADURA PUENTE IPAL - CALDERON ALTA - SAN CRISTOBAL - POROMATE - BUENOS AIRES DEL DISTRITO DE SANTA ANA - LA CONVENCION - CUSCO</t>
    </r>
  </si>
  <si>
    <r>
      <t xml:space="preserve">0215505 </t>
    </r>
    <r>
      <rPr>
        <b/>
        <sz val="7"/>
        <color indexed="8"/>
        <rFont val="Century Gothic"/>
        <family val="2"/>
      </rPr>
      <t>MANTENIMIENTO DE CAMINO DE HERRADURA EMPALIZADA GRANDE - CHULCUSPATA - AGUILAYOC ALTO Y BAJA DEL DISTRITO DE SANTA ANA - LA CONVENCION - CUSCO</t>
    </r>
  </si>
  <si>
    <r>
      <t xml:space="preserve">0215511 </t>
    </r>
    <r>
      <rPr>
        <b/>
        <sz val="7"/>
        <color indexed="8"/>
        <rFont val="Century Gothic"/>
        <family val="2"/>
      </rPr>
      <t>MANTENIMIENTO DE CAMINO DE HERRADURA PASÑAPACANA - CICRIYOC - PACAYPATA - BELEMPATA - MADRE SELVA ALTA - CASCAPATA - ESMERALDA ALTA - LANLACO - ERACHAYOC DEL DISTRITO DE SANTA ANA - LA CONVENCION - CUSCO</t>
    </r>
  </si>
  <si>
    <r>
      <t xml:space="preserve">0215514 </t>
    </r>
    <r>
      <rPr>
        <b/>
        <sz val="7"/>
        <color indexed="8"/>
        <rFont val="Century Gothic"/>
        <family val="2"/>
      </rPr>
      <t>MANTENIMIENTO DE CAMINO DE HERRADURA HUAYLLAYOC CHICO Y GRANDE - PITOCOCHA DEL DISTRITO DE SANTA ANA - LA CONVENCION - CUSCO</t>
    </r>
  </si>
  <si>
    <r>
      <t xml:space="preserve">0215524 </t>
    </r>
    <r>
      <rPr>
        <b/>
        <sz val="7"/>
        <color indexed="8"/>
        <rFont val="Century Gothic"/>
        <family val="2"/>
      </rPr>
      <t>MANTENIMIENTO DE CAMINO DE HERRADURA YANACCACA - AMANECER - COCHAPAMPA - LA JOYA - PORONCCOE DEL DISTRITO DE SANTA ANA - LA CONVENCION - CUSCO</t>
    </r>
  </si>
  <si>
    <t>MANTENIMIENTOS DE CAMINOS VECINALES NO PREVISTOS</t>
  </si>
  <si>
    <t>09. PENSIONES Y BENEFICIOS A CESANTES Y JUBILADOS</t>
  </si>
  <si>
    <t>5000991</t>
  </si>
  <si>
    <t>052</t>
  </si>
  <si>
    <t>0001154 PAGO DE PENSIONES Y BENEFICIOS A CESANTES Y JUBILADOS</t>
  </si>
  <si>
    <t>CESANTES Y JUBILADOS</t>
  </si>
  <si>
    <t>10. COMISION MUNICIPAL DE FESTEJOS</t>
  </si>
  <si>
    <t>COMUFE</t>
  </si>
  <si>
    <t>11. TRASFERENCIAS FINANCIERAS</t>
  </si>
  <si>
    <t>011</t>
  </si>
  <si>
    <t>0038911 TRANSFERENCIA FINANCIERA PARA PROYECTOS DE INVERSION DISTRITOS</t>
  </si>
  <si>
    <t>5001267</t>
  </si>
  <si>
    <t>0014139 TRANSFERENCIA DE RECURSOS A LAS MUNICIPALIDADES DE CENTROS POBLADOS</t>
  </si>
  <si>
    <t>DPP/COOPERACIÓN TECNICA Y CENTROS POBLADOS</t>
  </si>
  <si>
    <t>TOTAL GASTO PROGRAMADO 2019</t>
  </si>
  <si>
    <t>CADENA PROGRAMATICA POI MULTIANUAL 2020-2022</t>
  </si>
  <si>
    <t>CENTRO DE COSTO</t>
  </si>
  <si>
    <t>03.11.03.06</t>
  </si>
  <si>
    <t>SISTEMA DE FOCALIZACION DE HOGARES - SISFHO</t>
  </si>
  <si>
    <t>03.11.03.07</t>
  </si>
  <si>
    <t>PROGRAMA DE COMPLEMENTACION ALIMENTARIA - PCA</t>
  </si>
  <si>
    <t>MERCADOS Y POLICÍA MUNICIPAL.</t>
  </si>
  <si>
    <t>PROGRAMACION MENSUAL</t>
  </si>
  <si>
    <t>UNIDAD MEDIDA</t>
  </si>
  <si>
    <t>FISICO - FINANCIERO</t>
  </si>
  <si>
    <t>TIPO</t>
  </si>
  <si>
    <t>Fisico</t>
  </si>
  <si>
    <t>Financ.S/.</t>
  </si>
  <si>
    <t>Ene S/.</t>
  </si>
  <si>
    <t>Dic S/.</t>
  </si>
  <si>
    <t>COSTO DIRECTO</t>
  </si>
  <si>
    <t>NOMBRE DEL PROYECTO</t>
  </si>
  <si>
    <t>Rubro</t>
  </si>
  <si>
    <t>Meta Fisica</t>
  </si>
  <si>
    <t>SUPERVISION</t>
  </si>
  <si>
    <t>Proyecto</t>
  </si>
  <si>
    <t>GASTO GENERALES</t>
  </si>
  <si>
    <t>Denominación</t>
  </si>
  <si>
    <t>Valor (POIM Aprobado)</t>
  </si>
  <si>
    <t>2.6.</t>
  </si>
  <si>
    <t>COSTO DE CONSTRUCCION POR ADMINISTRACION DIRECTA - PERSONAL</t>
  </si>
  <si>
    <t>COSTO DE CONSTRUCCION POR ADMINISTRACION DIRECTA - BIENES</t>
  </si>
  <si>
    <t>COSTO DE CONSTRUCCION POR ADMINISTRACION DIRECTA - SERVICIOS</t>
  </si>
  <si>
    <t>COTO INDIRECTO</t>
  </si>
  <si>
    <t xml:space="preserve">   Gastos Generales</t>
  </si>
  <si>
    <t xml:space="preserve">   Gasto de Supervisión</t>
  </si>
  <si>
    <t xml:space="preserve">   Gastos de Liquidación</t>
  </si>
  <si>
    <t>2.6.81.4.99</t>
  </si>
  <si>
    <t>OTROS GASTOS</t>
  </si>
  <si>
    <t xml:space="preserve">   Gastos de Elaboración de Expediente Técnico</t>
  </si>
  <si>
    <t>2.6.81.31</t>
  </si>
  <si>
    <t>ELABORACION DE EXPEDIENTES TECNICOS</t>
  </si>
  <si>
    <t>ANEXO 04: PROGRAMACION FÍSICA Y FINANCIERA DE PROYECTOS DE INVERSION</t>
  </si>
  <si>
    <t>Plan Operativo Institucional Multianual 2023 - 2025</t>
  </si>
  <si>
    <t>Cuadro de Necesidades Multianual 2023</t>
  </si>
  <si>
    <t>ANEXO 06: RESUMEN DE ESPECÍFICA DE GASTO DE PROYECTOS DE INVERSION</t>
  </si>
  <si>
    <t>ANEXO 05: PROGRAMACIÓN MENSUAL DE BIENES Y SERVICIOS DE PROYECTOS DE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</si>
</sst>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1"/>
      <name val="Arial"/>
      <family val="2"/>
    </font>
    <font>
      <b/>
      <sz val="7"/>
      <color theme="1"/>
      <name val="Century Gothic"/>
      <family val="2"/>
    </font>
    <font>
      <sz val="7"/>
      <color theme="1"/>
      <name val="Century Gothic"/>
      <family val="2"/>
    </font>
    <font>
      <sz val="7"/>
      <name val="Century Gothic"/>
      <family val="2"/>
    </font>
    <font>
      <b/>
      <sz val="18"/>
      <color theme="1"/>
      <name val="Century Gothic"/>
      <family val="2"/>
    </font>
    <font>
      <b/>
      <sz val="8"/>
      <color theme="1"/>
      <name val="Century Gothic"/>
      <family val="2"/>
    </font>
    <font>
      <b/>
      <sz val="7"/>
      <name val="Century Gothic"/>
      <family val="2"/>
    </font>
    <font>
      <sz val="7"/>
      <color indexed="8"/>
      <name val="Century Gothic"/>
      <family val="2"/>
    </font>
    <font>
      <sz val="8"/>
      <color rgb="FF000000"/>
      <name val="Trebuchet MS"/>
      <family val="2"/>
    </font>
    <font>
      <sz val="9"/>
      <color rgb="FF000000"/>
      <name val="Arial"/>
      <family val="2"/>
    </font>
    <font>
      <sz val="8"/>
      <name val="Trebuchet MS"/>
      <family val="2"/>
    </font>
    <font>
      <sz val="9"/>
      <color theme="1"/>
      <name val="Arial"/>
      <family val="2"/>
    </font>
    <font>
      <b/>
      <sz val="8"/>
      <color rgb="FF005DC5"/>
      <name val="Trebuchet MS"/>
      <family val="2"/>
    </font>
    <font>
      <b/>
      <sz val="7"/>
      <color indexed="8"/>
      <name val="Century Gothic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name val="Calibri"/>
      <family val="2"/>
      <scheme val="minor"/>
    </font>
    <font>
      <b/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rgb="FF366092"/>
      </patternFill>
    </fill>
    <fill>
      <patternFill patternType="solid">
        <fgColor theme="8" tint="0.59999389629810485"/>
        <bgColor rgb="FF366092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8" fillId="0" borderId="0"/>
    <xf numFmtId="0" fontId="30" fillId="0" borderId="0" applyNumberFormat="0" applyFill="0" applyBorder="0" applyAlignment="0" applyProtection="0"/>
    <xf numFmtId="0" fontId="18" fillId="0" borderId="0"/>
  </cellStyleXfs>
  <cellXfs count="219">
    <xf numFmtId="0" fontId="0" fillId="0" borderId="0" xfId="0"/>
    <xf numFmtId="4" fontId="0" fillId="0" borderId="0" xfId="0" applyNumberFormat="1"/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3" fontId="12" fillId="0" borderId="0" xfId="0" applyNumberFormat="1" applyFont="1"/>
    <xf numFmtId="0" fontId="10" fillId="8" borderId="8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1" fillId="2" borderId="1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center" wrapText="1"/>
    </xf>
    <xf numFmtId="3" fontId="13" fillId="0" borderId="0" xfId="0" applyNumberFormat="1" applyFont="1" applyAlignment="1">
      <alignment vertical="center"/>
    </xf>
    <xf numFmtId="0" fontId="10" fillId="8" borderId="18" xfId="0" applyFont="1" applyFill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left" vertical="center" wrapText="1"/>
    </xf>
    <xf numFmtId="3" fontId="13" fillId="0" borderId="0" xfId="0" applyNumberFormat="1" applyFont="1" applyAlignment="1">
      <alignment horizontal="right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49" fontId="6" fillId="2" borderId="26" xfId="0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center" vertical="center"/>
    </xf>
    <xf numFmtId="4" fontId="14" fillId="0" borderId="0" xfId="0" applyNumberFormat="1" applyFont="1"/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4" fontId="16" fillId="0" borderId="0" xfId="0" applyNumberFormat="1" applyFont="1"/>
    <xf numFmtId="0" fontId="11" fillId="2" borderId="30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49" fontId="11" fillId="2" borderId="22" xfId="0" applyNumberFormat="1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left" vertical="center" wrapText="1"/>
    </xf>
    <xf numFmtId="49" fontId="6" fillId="2" borderId="21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left" vertical="center" wrapText="1"/>
    </xf>
    <xf numFmtId="3" fontId="12" fillId="0" borderId="0" xfId="0" applyNumberFormat="1" applyFont="1" applyAlignment="1">
      <alignment vertical="center"/>
    </xf>
    <xf numFmtId="0" fontId="6" fillId="2" borderId="21" xfId="0" applyFont="1" applyFill="1" applyBorder="1" applyAlignment="1">
      <alignment horizontal="center" vertical="center" wrapText="1"/>
    </xf>
    <xf numFmtId="164" fontId="7" fillId="2" borderId="22" xfId="1" applyNumberFormat="1" applyFont="1" applyFill="1" applyBorder="1" applyAlignment="1">
      <alignment horizontal="center" vertical="center"/>
    </xf>
    <xf numFmtId="49" fontId="6" fillId="2" borderId="25" xfId="0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/>
    </xf>
    <xf numFmtId="0" fontId="5" fillId="2" borderId="22" xfId="0" applyFont="1" applyFill="1" applyBorder="1" applyAlignment="1">
      <alignment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49" fontId="6" fillId="0" borderId="26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1" fillId="2" borderId="30" xfId="0" applyFont="1" applyFill="1" applyBorder="1" applyAlignment="1">
      <alignment horizontal="center" vertical="center"/>
    </xf>
    <xf numFmtId="2" fontId="5" fillId="8" borderId="20" xfId="0" applyNumberFormat="1" applyFont="1" applyFill="1" applyBorder="1" applyAlignment="1">
      <alignment horizontal="center" vertical="center" wrapText="1"/>
    </xf>
    <xf numFmtId="2" fontId="6" fillId="2" borderId="32" xfId="0" applyNumberFormat="1" applyFont="1" applyFill="1" applyBorder="1" applyAlignment="1">
      <alignment horizontal="left" vertical="center" wrapText="1"/>
    </xf>
    <xf numFmtId="2" fontId="5" fillId="8" borderId="9" xfId="0" applyNumberFormat="1" applyFont="1" applyFill="1" applyBorder="1" applyAlignment="1">
      <alignment horizontal="center" vertical="center" wrapText="1"/>
    </xf>
    <xf numFmtId="2" fontId="6" fillId="2" borderId="20" xfId="0" applyNumberFormat="1" applyFont="1" applyFill="1" applyBorder="1" applyAlignment="1">
      <alignment horizontal="left" vertical="center" wrapText="1"/>
    </xf>
    <xf numFmtId="2" fontId="6" fillId="2" borderId="27" xfId="0" applyNumberFormat="1" applyFont="1" applyFill="1" applyBorder="1" applyAlignment="1">
      <alignment horizontal="left" vertical="center" wrapText="1"/>
    </xf>
    <xf numFmtId="2" fontId="7" fillId="2" borderId="32" xfId="0" applyNumberFormat="1" applyFont="1" applyFill="1" applyBorder="1" applyAlignment="1">
      <alignment horizontal="left" vertical="center" wrapText="1"/>
    </xf>
    <xf numFmtId="2" fontId="7" fillId="2" borderId="27" xfId="0" applyNumberFormat="1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2" fontId="11" fillId="2" borderId="27" xfId="0" applyNumberFormat="1" applyFont="1" applyFill="1" applyBorder="1" applyAlignment="1">
      <alignment horizontal="left" vertical="center" wrapText="1"/>
    </xf>
    <xf numFmtId="2" fontId="6" fillId="0" borderId="27" xfId="0" applyNumberFormat="1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vertical="center"/>
    </xf>
    <xf numFmtId="0" fontId="6" fillId="0" borderId="32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20" fillId="2" borderId="0" xfId="0" applyFont="1" applyFill="1"/>
    <xf numFmtId="0" fontId="4" fillId="2" borderId="0" xfId="0" applyFont="1" applyFill="1" applyAlignment="1">
      <alignment vertical="center" wrapText="1"/>
    </xf>
    <xf numFmtId="0" fontId="19" fillId="9" borderId="2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21" fillId="2" borderId="22" xfId="0" applyFont="1" applyFill="1" applyBorder="1" applyAlignment="1">
      <alignment horizontal="left" vertical="center" wrapText="1"/>
    </xf>
    <xf numFmtId="0" fontId="22" fillId="3" borderId="22" xfId="0" applyFont="1" applyFill="1" applyBorder="1" applyAlignment="1">
      <alignment horizontal="left" vertical="center" wrapText="1"/>
    </xf>
    <xf numFmtId="0" fontId="23" fillId="3" borderId="22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center" vertical="center" wrapText="1"/>
    </xf>
    <xf numFmtId="0" fontId="21" fillId="3" borderId="22" xfId="0" applyFont="1" applyFill="1" applyBorder="1" applyAlignment="1">
      <alignment horizontal="left" vertical="center" wrapText="1"/>
    </xf>
    <xf numFmtId="0" fontId="21" fillId="10" borderId="22" xfId="0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21" fillId="11" borderId="22" xfId="0" applyFont="1" applyFill="1" applyBorder="1" applyAlignment="1">
      <alignment horizontal="left" vertical="center" wrapText="1"/>
    </xf>
    <xf numFmtId="0" fontId="21" fillId="10" borderId="22" xfId="0" applyFont="1" applyFill="1" applyBorder="1" applyAlignment="1">
      <alignment vertical="center" wrapText="1"/>
    </xf>
    <xf numFmtId="0" fontId="20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vertical="center" wrapText="1"/>
    </xf>
    <xf numFmtId="0" fontId="28" fillId="2" borderId="0" xfId="0" applyFont="1" applyFill="1" applyAlignment="1">
      <alignment horizontal="center" vertical="center"/>
    </xf>
    <xf numFmtId="0" fontId="29" fillId="11" borderId="22" xfId="0" applyFont="1" applyFill="1" applyBorder="1" applyAlignment="1">
      <alignment horizontal="left" vertical="center" wrapText="1"/>
    </xf>
    <xf numFmtId="0" fontId="27" fillId="2" borderId="0" xfId="0" applyFont="1" applyFill="1" applyAlignment="1">
      <alignment vertical="center" wrapText="1"/>
    </xf>
    <xf numFmtId="0" fontId="22" fillId="3" borderId="22" xfId="0" applyFont="1" applyFill="1" applyBorder="1" applyAlignment="1">
      <alignment vertical="center" wrapText="1"/>
    </xf>
    <xf numFmtId="0" fontId="22" fillId="2" borderId="22" xfId="0" applyFont="1" applyFill="1" applyBorder="1" applyAlignment="1">
      <alignment horizontal="left" vertical="center" wrapText="1"/>
    </xf>
    <xf numFmtId="0" fontId="29" fillId="2" borderId="22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2" fillId="2" borderId="22" xfId="0" applyFont="1" applyFill="1" applyBorder="1" applyAlignment="1">
      <alignment horizontal="left" vertical="center" wrapText="1"/>
    </xf>
    <xf numFmtId="0" fontId="21" fillId="10" borderId="22" xfId="0" applyFont="1" applyFill="1" applyBorder="1" applyAlignment="1">
      <alignment horizontal="left" vertical="center" wrapText="1"/>
    </xf>
    <xf numFmtId="49" fontId="19" fillId="4" borderId="26" xfId="0" applyNumberFormat="1" applyFont="1" applyFill="1" applyBorder="1" applyAlignment="1">
      <alignment horizontal="center" vertical="center" wrapText="1"/>
    </xf>
    <xf numFmtId="49" fontId="19" fillId="4" borderId="19" xfId="0" applyNumberFormat="1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9" fillId="9" borderId="22" xfId="0" applyFont="1" applyFill="1" applyBorder="1" applyAlignment="1">
      <alignment horizontal="left" vertical="center" wrapText="1"/>
    </xf>
    <xf numFmtId="0" fontId="21" fillId="11" borderId="22" xfId="0" applyFont="1" applyFill="1" applyBorder="1" applyAlignment="1">
      <alignment horizontal="left" vertical="center" wrapText="1"/>
    </xf>
    <xf numFmtId="164" fontId="10" fillId="7" borderId="1" xfId="0" applyNumberFormat="1" applyFont="1" applyFill="1" applyBorder="1" applyAlignment="1">
      <alignment horizontal="left" vertical="center" wrapText="1"/>
    </xf>
    <xf numFmtId="164" fontId="10" fillId="7" borderId="2" xfId="0" applyNumberFormat="1" applyFont="1" applyFill="1" applyBorder="1" applyAlignment="1">
      <alignment horizontal="left" vertical="center" wrapText="1"/>
    </xf>
    <xf numFmtId="164" fontId="10" fillId="7" borderId="3" xfId="0" applyNumberFormat="1" applyFont="1" applyFill="1" applyBorder="1" applyAlignment="1">
      <alignment horizontal="left" vertical="center" wrapText="1"/>
    </xf>
    <xf numFmtId="164" fontId="10" fillId="7" borderId="1" xfId="0" applyNumberFormat="1" applyFont="1" applyFill="1" applyBorder="1" applyAlignment="1">
      <alignment horizontal="left" vertical="center"/>
    </xf>
    <xf numFmtId="164" fontId="10" fillId="7" borderId="2" xfId="0" applyNumberFormat="1" applyFont="1" applyFill="1" applyBorder="1" applyAlignment="1">
      <alignment horizontal="left" vertical="center"/>
    </xf>
    <xf numFmtId="164" fontId="10" fillId="7" borderId="3" xfId="0" applyNumberFormat="1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3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/>
    </xf>
    <xf numFmtId="0" fontId="5" fillId="7" borderId="3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/>
    </xf>
    <xf numFmtId="0" fontId="5" fillId="7" borderId="12" xfId="0" applyFont="1" applyFill="1" applyBorder="1" applyAlignment="1">
      <alignment horizontal="left" vertical="center"/>
    </xf>
    <xf numFmtId="0" fontId="5" fillId="7" borderId="31" xfId="0" applyFont="1" applyFill="1" applyBorder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12" borderId="33" xfId="0" applyFont="1" applyFill="1" applyBorder="1" applyAlignment="1">
      <alignment horizontal="center" vertical="center" wrapText="1"/>
    </xf>
    <xf numFmtId="0" fontId="1" fillId="13" borderId="33" xfId="0" applyFont="1" applyFill="1" applyBorder="1" applyAlignment="1">
      <alignment horizontal="center" vertical="center" wrapText="1"/>
    </xf>
    <xf numFmtId="0" fontId="1" fillId="13" borderId="33" xfId="0" applyFont="1" applyFill="1" applyBorder="1" applyAlignment="1">
      <alignment horizontal="center" vertical="center" wrapText="1"/>
    </xf>
    <xf numFmtId="0" fontId="1" fillId="0" borderId="33" xfId="2" applyFont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right" vertical="center" wrapText="1"/>
    </xf>
    <xf numFmtId="3" fontId="0" fillId="0" borderId="33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right" vertical="center" wrapText="1"/>
    </xf>
    <xf numFmtId="0" fontId="1" fillId="12" borderId="33" xfId="0" applyFont="1" applyFill="1" applyBorder="1" applyAlignment="1">
      <alignment horizontal="center" vertical="center"/>
    </xf>
    <xf numFmtId="0" fontId="1" fillId="12" borderId="33" xfId="0" applyFont="1" applyFill="1" applyBorder="1" applyAlignment="1">
      <alignment horizontal="left" vertical="center" wrapText="1"/>
    </xf>
    <xf numFmtId="3" fontId="1" fillId="0" borderId="33" xfId="0" applyNumberFormat="1" applyFont="1" applyBorder="1" applyAlignment="1">
      <alignment vertical="center"/>
    </xf>
    <xf numFmtId="0" fontId="1" fillId="13" borderId="33" xfId="0" applyFont="1" applyFill="1" applyBorder="1" applyAlignment="1">
      <alignment horizontal="center" vertical="center"/>
    </xf>
    <xf numFmtId="0" fontId="1" fillId="15" borderId="33" xfId="0" applyFont="1" applyFill="1" applyBorder="1" applyAlignment="1">
      <alignment horizontal="center" vertical="center"/>
    </xf>
    <xf numFmtId="0" fontId="1" fillId="15" borderId="33" xfId="0" applyFont="1" applyFill="1" applyBorder="1" applyAlignment="1">
      <alignment horizontal="center" vertical="center"/>
    </xf>
    <xf numFmtId="4" fontId="1" fillId="15" borderId="33" xfId="0" applyNumberFormat="1" applyFont="1" applyFill="1" applyBorder="1" applyAlignment="1">
      <alignment horizontal="center" vertical="center"/>
    </xf>
    <xf numFmtId="0" fontId="1" fillId="14" borderId="33" xfId="0" applyFont="1" applyFill="1" applyBorder="1" applyAlignment="1">
      <alignment horizontal="center" vertical="center" wrapText="1"/>
    </xf>
    <xf numFmtId="0" fontId="1" fillId="15" borderId="33" xfId="0" applyFont="1" applyFill="1" applyBorder="1" applyAlignment="1">
      <alignment horizontal="center" vertical="center" wrapText="1"/>
    </xf>
    <xf numFmtId="0" fontId="34" fillId="15" borderId="33" xfId="0" applyFont="1" applyFill="1" applyBorder="1" applyAlignment="1">
      <alignment horizontal="center" vertical="center" textRotation="90" wrapText="1"/>
    </xf>
    <xf numFmtId="0" fontId="0" fillId="0" borderId="33" xfId="0" applyFont="1" applyBorder="1" applyAlignment="1">
      <alignment horizontal="center" vertical="center" textRotation="90" wrapText="1"/>
    </xf>
    <xf numFmtId="0" fontId="0" fillId="13" borderId="33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1" fontId="0" fillId="0" borderId="33" xfId="0" applyNumberFormat="1" applyFont="1" applyBorder="1" applyAlignment="1">
      <alignment horizontal="center" vertical="center"/>
    </xf>
    <xf numFmtId="1" fontId="0" fillId="0" borderId="33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4" fontId="0" fillId="0" borderId="33" xfId="0" applyNumberFormat="1" applyFont="1" applyBorder="1" applyAlignment="1">
      <alignment vertical="center"/>
    </xf>
    <xf numFmtId="0" fontId="35" fillId="0" borderId="33" xfId="0" applyFont="1" applyBorder="1" applyAlignment="1">
      <alignment horizontal="left" vertical="top" wrapText="1"/>
    </xf>
    <xf numFmtId="0" fontId="36" fillId="13" borderId="33" xfId="0" applyFont="1" applyFill="1" applyBorder="1" applyAlignment="1">
      <alignment horizontal="left" vertical="center"/>
    </xf>
    <xf numFmtId="0" fontId="0" fillId="13" borderId="33" xfId="0" applyFont="1" applyFill="1" applyBorder="1" applyAlignment="1">
      <alignment vertical="center"/>
    </xf>
    <xf numFmtId="3" fontId="1" fillId="13" borderId="33" xfId="0" applyNumberFormat="1" applyFont="1" applyFill="1" applyBorder="1" applyAlignment="1">
      <alignment vertical="center"/>
    </xf>
    <xf numFmtId="0" fontId="0" fillId="2" borderId="33" xfId="0" applyFont="1" applyFill="1" applyBorder="1" applyAlignment="1">
      <alignment horizontal="left" vertical="center"/>
    </xf>
    <xf numFmtId="0" fontId="37" fillId="0" borderId="33" xfId="0" applyFont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36" fillId="13" borderId="33" xfId="0" applyFont="1" applyFill="1" applyBorder="1" applyAlignment="1">
      <alignment horizontal="left" vertical="center" wrapText="1"/>
    </xf>
    <xf numFmtId="0" fontId="1" fillId="13" borderId="33" xfId="0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left" vertical="center"/>
    </xf>
    <xf numFmtId="0" fontId="38" fillId="2" borderId="33" xfId="0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4" fontId="1" fillId="13" borderId="33" xfId="0" applyNumberFormat="1" applyFont="1" applyFill="1" applyBorder="1" applyAlignment="1">
      <alignment vertical="center"/>
    </xf>
    <xf numFmtId="3" fontId="1" fillId="12" borderId="33" xfId="0" applyNumberFormat="1" applyFont="1" applyFill="1" applyBorder="1" applyAlignment="1">
      <alignment vertical="center"/>
    </xf>
    <xf numFmtId="0" fontId="1" fillId="12" borderId="33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13" borderId="33" xfId="3" applyFont="1" applyFill="1" applyBorder="1" applyAlignment="1">
      <alignment horizontal="center" vertical="center" wrapText="1"/>
    </xf>
    <xf numFmtId="0" fontId="1" fillId="0" borderId="33" xfId="3" applyFont="1" applyBorder="1" applyAlignment="1">
      <alignment horizontal="left" vertical="center" wrapText="1"/>
    </xf>
    <xf numFmtId="0" fontId="0" fillId="0" borderId="33" xfId="3" applyFont="1" applyBorder="1" applyAlignment="1">
      <alignment horizontal="left" vertical="center" wrapText="1"/>
    </xf>
    <xf numFmtId="4" fontId="0" fillId="0" borderId="33" xfId="0" applyNumberFormat="1" applyFont="1" applyBorder="1" applyAlignment="1">
      <alignment vertical="center" wrapText="1"/>
    </xf>
    <xf numFmtId="4" fontId="1" fillId="12" borderId="33" xfId="0" applyNumberFormat="1" applyFont="1" applyFill="1" applyBorder="1" applyAlignment="1">
      <alignment vertical="center" wrapText="1"/>
    </xf>
    <xf numFmtId="0" fontId="1" fillId="12" borderId="33" xfId="3" applyFont="1" applyFill="1" applyBorder="1" applyAlignment="1">
      <alignment horizontal="right" wrapText="1"/>
    </xf>
  </cellXfs>
  <cellStyles count="4">
    <cellStyle name="Hipervínculo" xfId="2" builtinId="8"/>
    <cellStyle name="Normal" xfId="0" builtinId="0"/>
    <cellStyle name="Normal 2" xfId="3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G83"/>
  <sheetViews>
    <sheetView topLeftCell="A46" zoomScaleNormal="100" zoomScaleSheetLayoutView="96" workbookViewId="0">
      <selection activeCell="F59" sqref="F59"/>
    </sheetView>
  </sheetViews>
  <sheetFormatPr baseColWidth="10" defaultColWidth="9" defaultRowHeight="11.25" x14ac:dyDescent="0.2"/>
  <cols>
    <col min="1" max="1" width="14.140625" style="93" customWidth="1"/>
    <col min="2" max="2" width="73.5703125" style="93" customWidth="1"/>
    <col min="3" max="3" width="57.42578125" style="93" customWidth="1"/>
    <col min="4" max="4" width="9.5703125" style="100" customWidth="1"/>
    <col min="5" max="5" width="13.42578125" style="93" customWidth="1"/>
    <col min="6" max="6" width="43.7109375" style="93" customWidth="1"/>
    <col min="7" max="7" width="31.140625" style="100" customWidth="1"/>
    <col min="8" max="16384" width="9" style="93"/>
  </cols>
  <sheetData>
    <row r="1" spans="1:7" ht="12.75" customHeight="1" x14ac:dyDescent="0.2">
      <c r="A1" s="130" t="s">
        <v>570</v>
      </c>
      <c r="B1" s="130" t="s">
        <v>104</v>
      </c>
      <c r="C1" s="132" t="s">
        <v>105</v>
      </c>
      <c r="D1" s="92"/>
      <c r="E1" s="92"/>
      <c r="F1" s="92"/>
      <c r="G1" s="92"/>
    </row>
    <row r="2" spans="1:7" ht="12.75" customHeight="1" x14ac:dyDescent="0.2">
      <c r="A2" s="131"/>
      <c r="B2" s="131"/>
      <c r="C2" s="133"/>
      <c r="D2" s="92"/>
      <c r="E2" s="92"/>
      <c r="F2" s="92"/>
      <c r="G2" s="94"/>
    </row>
    <row r="3" spans="1:7" ht="12.75" customHeight="1" x14ac:dyDescent="0.2">
      <c r="A3" s="95" t="s">
        <v>48</v>
      </c>
      <c r="B3" s="134" t="s">
        <v>111</v>
      </c>
      <c r="C3" s="134"/>
      <c r="D3" s="92"/>
      <c r="E3" s="96"/>
      <c r="F3" s="96"/>
      <c r="G3" s="92"/>
    </row>
    <row r="4" spans="1:7" ht="12.75" customHeight="1" x14ac:dyDescent="0.2">
      <c r="A4" s="97" t="s">
        <v>112</v>
      </c>
      <c r="B4" s="98" t="s">
        <v>111</v>
      </c>
      <c r="C4" s="99" t="s">
        <v>113</v>
      </c>
      <c r="E4" s="101"/>
      <c r="F4" s="102"/>
      <c r="G4" s="103"/>
    </row>
    <row r="5" spans="1:7" ht="12.75" customHeight="1" x14ac:dyDescent="0.2">
      <c r="A5" s="95" t="s">
        <v>0</v>
      </c>
      <c r="B5" s="134" t="s">
        <v>117</v>
      </c>
      <c r="C5" s="134"/>
      <c r="E5" s="101"/>
      <c r="F5" s="102"/>
      <c r="G5" s="103"/>
    </row>
    <row r="6" spans="1:7" ht="12.75" customHeight="1" x14ac:dyDescent="0.2">
      <c r="A6" s="97" t="s">
        <v>118</v>
      </c>
      <c r="B6" s="98" t="s">
        <v>117</v>
      </c>
      <c r="C6" s="99" t="s">
        <v>113</v>
      </c>
      <c r="E6" s="101"/>
      <c r="F6" s="102"/>
      <c r="G6" s="103"/>
    </row>
    <row r="7" spans="1:7" ht="12.75" customHeight="1" x14ac:dyDescent="0.2">
      <c r="A7" s="97" t="s">
        <v>120</v>
      </c>
      <c r="B7" s="98" t="s">
        <v>121</v>
      </c>
      <c r="C7" s="99" t="s">
        <v>113</v>
      </c>
      <c r="E7" s="101"/>
      <c r="F7" s="102"/>
      <c r="G7" s="103"/>
    </row>
    <row r="8" spans="1:7" ht="12.75" customHeight="1" x14ac:dyDescent="0.2">
      <c r="A8" s="97" t="s">
        <v>124</v>
      </c>
      <c r="B8" s="98" t="s">
        <v>125</v>
      </c>
      <c r="C8" s="99" t="s">
        <v>113</v>
      </c>
      <c r="E8" s="101"/>
      <c r="F8" s="102"/>
      <c r="G8" s="103"/>
    </row>
    <row r="9" spans="1:7" ht="12.75" customHeight="1" x14ac:dyDescent="0.2">
      <c r="A9" s="104" t="s">
        <v>129</v>
      </c>
      <c r="B9" s="98" t="s">
        <v>130</v>
      </c>
      <c r="C9" s="99" t="s">
        <v>131</v>
      </c>
      <c r="E9" s="101"/>
      <c r="F9" s="102"/>
      <c r="G9" s="103"/>
    </row>
    <row r="10" spans="1:7" ht="12.75" customHeight="1" x14ac:dyDescent="0.2">
      <c r="A10" s="105" t="s">
        <v>134</v>
      </c>
      <c r="B10" s="129" t="s">
        <v>135</v>
      </c>
      <c r="C10" s="129"/>
      <c r="E10" s="101"/>
      <c r="F10" s="102"/>
      <c r="G10" s="103"/>
    </row>
    <row r="11" spans="1:7" ht="12.75" customHeight="1" x14ac:dyDescent="0.2">
      <c r="A11" s="97" t="s">
        <v>136</v>
      </c>
      <c r="B11" s="98" t="s">
        <v>135</v>
      </c>
      <c r="C11" s="99" t="s">
        <v>113</v>
      </c>
      <c r="E11" s="101"/>
      <c r="F11" s="102"/>
      <c r="G11" s="103"/>
    </row>
    <row r="12" spans="1:7" ht="12.75" customHeight="1" x14ac:dyDescent="0.2">
      <c r="A12" s="104" t="s">
        <v>137</v>
      </c>
      <c r="B12" s="98" t="s">
        <v>138</v>
      </c>
      <c r="C12" s="99" t="s">
        <v>113</v>
      </c>
      <c r="E12" s="101"/>
      <c r="F12" s="102"/>
      <c r="G12" s="103"/>
    </row>
    <row r="13" spans="1:7" ht="12.75" customHeight="1" x14ac:dyDescent="0.2">
      <c r="A13" s="104" t="s">
        <v>139</v>
      </c>
      <c r="B13" s="98" t="s">
        <v>140</v>
      </c>
      <c r="C13" s="99" t="s">
        <v>113</v>
      </c>
      <c r="D13" s="106"/>
      <c r="E13" s="107"/>
      <c r="F13" s="108"/>
      <c r="G13" s="109"/>
    </row>
    <row r="14" spans="1:7" ht="12.75" customHeight="1" x14ac:dyDescent="0.2">
      <c r="A14" s="95" t="s">
        <v>47</v>
      </c>
      <c r="B14" s="134" t="s">
        <v>103</v>
      </c>
      <c r="C14" s="134"/>
      <c r="D14" s="106"/>
      <c r="E14" s="110"/>
      <c r="F14" s="108"/>
      <c r="G14" s="109"/>
    </row>
    <row r="15" spans="1:7" ht="12.75" customHeight="1" x14ac:dyDescent="0.2">
      <c r="A15" s="104" t="s">
        <v>141</v>
      </c>
      <c r="B15" s="98" t="s">
        <v>103</v>
      </c>
      <c r="C15" s="99" t="s">
        <v>113</v>
      </c>
      <c r="E15" s="101"/>
      <c r="F15" s="102"/>
      <c r="G15" s="103"/>
    </row>
    <row r="16" spans="1:7" ht="12.75" customHeight="1" x14ac:dyDescent="0.2">
      <c r="A16" s="97" t="s">
        <v>143</v>
      </c>
      <c r="B16" s="98" t="s">
        <v>144</v>
      </c>
      <c r="C16" s="99" t="s">
        <v>145</v>
      </c>
      <c r="E16" s="101"/>
      <c r="F16" s="102"/>
      <c r="G16" s="103"/>
    </row>
    <row r="17" spans="1:7" ht="12.75" customHeight="1" x14ac:dyDescent="0.2">
      <c r="A17" s="105" t="s">
        <v>148</v>
      </c>
      <c r="B17" s="129" t="s">
        <v>149</v>
      </c>
      <c r="C17" s="129"/>
      <c r="E17" s="101"/>
      <c r="F17" s="102"/>
      <c r="G17" s="103"/>
    </row>
    <row r="18" spans="1:7" ht="12.75" customHeight="1" x14ac:dyDescent="0.2">
      <c r="A18" s="97" t="s">
        <v>150</v>
      </c>
      <c r="B18" s="98" t="s">
        <v>151</v>
      </c>
      <c r="C18" s="99" t="s">
        <v>113</v>
      </c>
      <c r="E18" s="101"/>
      <c r="F18" s="102"/>
      <c r="G18" s="103"/>
    </row>
    <row r="19" spans="1:7" ht="12.75" customHeight="1" x14ac:dyDescent="0.2">
      <c r="A19" s="97" t="s">
        <v>154</v>
      </c>
      <c r="B19" s="98" t="s">
        <v>155</v>
      </c>
      <c r="C19" s="99" t="s">
        <v>113</v>
      </c>
      <c r="E19" s="101"/>
      <c r="F19" s="102"/>
      <c r="G19" s="103"/>
    </row>
    <row r="20" spans="1:7" ht="12.75" customHeight="1" x14ac:dyDescent="0.2">
      <c r="A20" s="111" t="s">
        <v>156</v>
      </c>
      <c r="B20" s="135" t="s">
        <v>157</v>
      </c>
      <c r="C20" s="135"/>
      <c r="E20" s="101"/>
      <c r="F20" s="102"/>
      <c r="G20" s="103"/>
    </row>
    <row r="21" spans="1:7" ht="12.75" customHeight="1" x14ac:dyDescent="0.2">
      <c r="A21" s="97" t="s">
        <v>158</v>
      </c>
      <c r="B21" s="98" t="s">
        <v>157</v>
      </c>
      <c r="C21" s="99" t="s">
        <v>113</v>
      </c>
      <c r="E21" s="101"/>
      <c r="F21" s="102"/>
      <c r="G21" s="103"/>
    </row>
    <row r="22" spans="1:7" ht="12.75" customHeight="1" x14ac:dyDescent="0.2">
      <c r="A22" s="104" t="s">
        <v>159</v>
      </c>
      <c r="B22" s="98" t="s">
        <v>160</v>
      </c>
      <c r="C22" s="99" t="s">
        <v>113</v>
      </c>
      <c r="E22" s="101"/>
      <c r="F22" s="102"/>
      <c r="G22" s="103"/>
    </row>
    <row r="23" spans="1:7" ht="12.75" customHeight="1" x14ac:dyDescent="0.2">
      <c r="A23" s="104" t="s">
        <v>161</v>
      </c>
      <c r="B23" s="98" t="s">
        <v>162</v>
      </c>
      <c r="C23" s="99" t="s">
        <v>113</v>
      </c>
      <c r="E23" s="101"/>
      <c r="F23" s="102"/>
      <c r="G23" s="103"/>
    </row>
    <row r="24" spans="1:7" ht="12.75" customHeight="1" x14ac:dyDescent="0.2">
      <c r="A24" s="104" t="s">
        <v>163</v>
      </c>
      <c r="B24" s="98" t="s">
        <v>164</v>
      </c>
      <c r="C24" s="99" t="s">
        <v>113</v>
      </c>
      <c r="E24" s="101"/>
      <c r="F24" s="102"/>
      <c r="G24" s="103"/>
    </row>
    <row r="25" spans="1:7" ht="12.75" customHeight="1" x14ac:dyDescent="0.2">
      <c r="A25" s="97" t="s">
        <v>165</v>
      </c>
      <c r="B25" s="98" t="s">
        <v>166</v>
      </c>
      <c r="C25" s="99" t="s">
        <v>113</v>
      </c>
      <c r="E25" s="101"/>
      <c r="F25" s="102"/>
      <c r="G25" s="103"/>
    </row>
    <row r="26" spans="1:7" ht="12.75" customHeight="1" x14ac:dyDescent="0.2">
      <c r="A26" s="105" t="s">
        <v>168</v>
      </c>
      <c r="B26" s="129" t="s">
        <v>169</v>
      </c>
      <c r="C26" s="129"/>
      <c r="E26" s="101"/>
      <c r="F26" s="102"/>
      <c r="G26" s="103"/>
    </row>
    <row r="27" spans="1:7" ht="12.75" customHeight="1" x14ac:dyDescent="0.2">
      <c r="A27" s="104" t="s">
        <v>170</v>
      </c>
      <c r="B27" s="98" t="s">
        <v>169</v>
      </c>
      <c r="C27" s="99" t="s">
        <v>145</v>
      </c>
      <c r="E27" s="101"/>
      <c r="F27" s="102"/>
      <c r="G27" s="103"/>
    </row>
    <row r="28" spans="1:7" ht="12.75" customHeight="1" x14ac:dyDescent="0.2">
      <c r="A28" s="104" t="s">
        <v>171</v>
      </c>
      <c r="B28" s="98" t="s">
        <v>172</v>
      </c>
      <c r="C28" s="99" t="s">
        <v>145</v>
      </c>
      <c r="E28" s="101"/>
      <c r="F28" s="102"/>
      <c r="G28" s="103"/>
    </row>
    <row r="29" spans="1:7" ht="12.75" customHeight="1" x14ac:dyDescent="0.2">
      <c r="A29" s="104" t="s">
        <v>173</v>
      </c>
      <c r="B29" s="98" t="s">
        <v>174</v>
      </c>
      <c r="C29" s="99" t="s">
        <v>145</v>
      </c>
      <c r="E29" s="101"/>
      <c r="F29" s="102"/>
      <c r="G29" s="103"/>
    </row>
    <row r="30" spans="1:7" ht="12.75" customHeight="1" x14ac:dyDescent="0.2">
      <c r="A30" s="97" t="s">
        <v>176</v>
      </c>
      <c r="B30" s="98" t="s">
        <v>177</v>
      </c>
      <c r="C30" s="99" t="s">
        <v>113</v>
      </c>
      <c r="E30" s="101"/>
      <c r="F30" s="102"/>
      <c r="G30" s="103"/>
    </row>
    <row r="31" spans="1:7" ht="12.75" customHeight="1" x14ac:dyDescent="0.2">
      <c r="A31" s="97" t="s">
        <v>180</v>
      </c>
      <c r="B31" s="98" t="s">
        <v>181</v>
      </c>
      <c r="C31" s="99" t="s">
        <v>113</v>
      </c>
      <c r="E31" s="101"/>
      <c r="F31" s="102"/>
      <c r="G31" s="103"/>
    </row>
    <row r="32" spans="1:7" ht="12.75" customHeight="1" x14ac:dyDescent="0.2">
      <c r="A32" s="97" t="s">
        <v>183</v>
      </c>
      <c r="B32" s="98" t="s">
        <v>184</v>
      </c>
      <c r="C32" s="99" t="s">
        <v>113</v>
      </c>
      <c r="E32" s="101"/>
      <c r="F32" s="102"/>
      <c r="G32" s="103"/>
    </row>
    <row r="33" spans="1:7" ht="12.75" customHeight="1" x14ac:dyDescent="0.2">
      <c r="A33" s="105" t="s">
        <v>187</v>
      </c>
      <c r="B33" s="112" t="s">
        <v>188</v>
      </c>
      <c r="C33" s="105"/>
      <c r="E33" s="101"/>
      <c r="F33" s="102"/>
      <c r="G33" s="103"/>
    </row>
    <row r="34" spans="1:7" ht="12.75" customHeight="1" x14ac:dyDescent="0.2">
      <c r="A34" s="97" t="s">
        <v>189</v>
      </c>
      <c r="B34" s="98" t="s">
        <v>100</v>
      </c>
      <c r="C34" s="99" t="s">
        <v>113</v>
      </c>
      <c r="E34" s="101"/>
      <c r="F34" s="102"/>
    </row>
    <row r="35" spans="1:7" ht="12.75" customHeight="1" x14ac:dyDescent="0.2">
      <c r="A35" s="111" t="s">
        <v>191</v>
      </c>
      <c r="B35" s="135" t="s">
        <v>99</v>
      </c>
      <c r="C35" s="135"/>
      <c r="E35" s="101"/>
      <c r="F35" s="102"/>
      <c r="G35" s="103"/>
    </row>
    <row r="36" spans="1:7" ht="12.75" customHeight="1" x14ac:dyDescent="0.2">
      <c r="A36" s="97" t="s">
        <v>192</v>
      </c>
      <c r="B36" s="98" t="s">
        <v>99</v>
      </c>
      <c r="C36" s="99" t="s">
        <v>113</v>
      </c>
      <c r="E36" s="101"/>
      <c r="F36" s="102"/>
      <c r="G36" s="103"/>
    </row>
    <row r="37" spans="1:7" ht="12.75" customHeight="1" x14ac:dyDescent="0.2">
      <c r="A37" s="97" t="s">
        <v>194</v>
      </c>
      <c r="B37" s="98" t="s">
        <v>195</v>
      </c>
      <c r="C37" s="99" t="s">
        <v>145</v>
      </c>
      <c r="E37" s="107"/>
      <c r="F37" s="113"/>
      <c r="G37" s="103"/>
    </row>
    <row r="38" spans="1:7" ht="12.75" customHeight="1" x14ac:dyDescent="0.2">
      <c r="A38" s="97" t="s">
        <v>199</v>
      </c>
      <c r="B38" s="98" t="s">
        <v>200</v>
      </c>
      <c r="C38" s="99" t="s">
        <v>113</v>
      </c>
      <c r="E38" s="101"/>
      <c r="F38" s="102"/>
      <c r="G38" s="103"/>
    </row>
    <row r="39" spans="1:7" ht="12.75" customHeight="1" x14ac:dyDescent="0.2">
      <c r="A39" s="104" t="s">
        <v>201</v>
      </c>
      <c r="B39" s="98" t="s">
        <v>202</v>
      </c>
      <c r="C39" s="99" t="s">
        <v>113</v>
      </c>
      <c r="E39" s="101"/>
      <c r="F39" s="102"/>
      <c r="G39" s="103"/>
    </row>
    <row r="40" spans="1:7" ht="12.75" customHeight="1" x14ac:dyDescent="0.2">
      <c r="A40" s="104" t="s">
        <v>203</v>
      </c>
      <c r="B40" s="98" t="s">
        <v>204</v>
      </c>
      <c r="C40" s="99" t="s">
        <v>145</v>
      </c>
      <c r="E40" s="101"/>
      <c r="F40" s="102"/>
      <c r="G40" s="103"/>
    </row>
    <row r="41" spans="1:7" ht="12.75" customHeight="1" x14ac:dyDescent="0.2">
      <c r="A41" s="105" t="s">
        <v>205</v>
      </c>
      <c r="B41" s="129" t="s">
        <v>206</v>
      </c>
      <c r="C41" s="129"/>
      <c r="E41" s="101"/>
      <c r="F41" s="102"/>
      <c r="G41" s="103"/>
    </row>
    <row r="42" spans="1:7" ht="12.75" customHeight="1" x14ac:dyDescent="0.2">
      <c r="A42" s="104" t="s">
        <v>207</v>
      </c>
      <c r="B42" s="98" t="s">
        <v>206</v>
      </c>
      <c r="C42" s="99" t="s">
        <v>145</v>
      </c>
      <c r="E42" s="101"/>
      <c r="F42" s="102"/>
      <c r="G42" s="103"/>
    </row>
    <row r="43" spans="1:7" ht="12.75" customHeight="1" x14ac:dyDescent="0.2">
      <c r="A43" s="104" t="s">
        <v>208</v>
      </c>
      <c r="B43" s="98" t="s">
        <v>209</v>
      </c>
      <c r="C43" s="99" t="s">
        <v>145</v>
      </c>
      <c r="E43" s="101"/>
      <c r="F43" s="102"/>
      <c r="G43" s="103"/>
    </row>
    <row r="44" spans="1:7" ht="12.75" customHeight="1" x14ac:dyDescent="0.2">
      <c r="A44" s="111" t="s">
        <v>210</v>
      </c>
      <c r="B44" s="135" t="s">
        <v>211</v>
      </c>
      <c r="C44" s="135"/>
      <c r="E44" s="101"/>
      <c r="F44" s="102"/>
      <c r="G44" s="103"/>
    </row>
    <row r="45" spans="1:7" ht="12.75" customHeight="1" x14ac:dyDescent="0.2">
      <c r="A45" s="104" t="s">
        <v>212</v>
      </c>
      <c r="B45" s="98" t="s">
        <v>211</v>
      </c>
      <c r="C45" s="99" t="s">
        <v>145</v>
      </c>
      <c r="E45" s="101"/>
      <c r="F45" s="102"/>
      <c r="G45" s="103"/>
    </row>
    <row r="46" spans="1:7" ht="12.75" customHeight="1" x14ac:dyDescent="0.2">
      <c r="A46" s="97" t="s">
        <v>215</v>
      </c>
      <c r="B46" s="98" t="s">
        <v>216</v>
      </c>
      <c r="C46" s="99" t="s">
        <v>131</v>
      </c>
      <c r="E46" s="101"/>
      <c r="F46" s="102"/>
      <c r="G46" s="103"/>
    </row>
    <row r="47" spans="1:7" ht="12.75" customHeight="1" x14ac:dyDescent="0.2">
      <c r="A47" s="97" t="s">
        <v>220</v>
      </c>
      <c r="B47" s="98" t="s">
        <v>221</v>
      </c>
      <c r="C47" s="99" t="s">
        <v>145</v>
      </c>
      <c r="E47" s="101"/>
      <c r="F47" s="102"/>
      <c r="G47" s="103"/>
    </row>
    <row r="48" spans="1:7" ht="12.75" customHeight="1" x14ac:dyDescent="0.2">
      <c r="A48" s="97" t="s">
        <v>224</v>
      </c>
      <c r="B48" s="98" t="s">
        <v>225</v>
      </c>
      <c r="C48" s="99" t="s">
        <v>145</v>
      </c>
      <c r="E48" s="101"/>
      <c r="F48" s="102"/>
      <c r="G48" s="103"/>
    </row>
    <row r="49" spans="1:7" ht="12.75" customHeight="1" x14ac:dyDescent="0.2">
      <c r="A49" s="104" t="s">
        <v>228</v>
      </c>
      <c r="B49" s="98" t="s">
        <v>229</v>
      </c>
      <c r="C49" s="99" t="s">
        <v>145</v>
      </c>
      <c r="E49" s="101"/>
      <c r="F49" s="102"/>
      <c r="G49" s="103"/>
    </row>
    <row r="50" spans="1:7" ht="12.75" customHeight="1" x14ac:dyDescent="0.2">
      <c r="A50" s="104" t="s">
        <v>571</v>
      </c>
      <c r="B50" s="98" t="s">
        <v>572</v>
      </c>
      <c r="C50" s="99"/>
      <c r="E50" s="94"/>
      <c r="F50" s="114"/>
      <c r="G50" s="103"/>
    </row>
    <row r="51" spans="1:7" ht="12.75" customHeight="1" x14ac:dyDescent="0.2">
      <c r="A51" s="104" t="s">
        <v>573</v>
      </c>
      <c r="B51" s="98" t="s">
        <v>574</v>
      </c>
      <c r="C51" s="99"/>
      <c r="E51" s="101"/>
      <c r="F51" s="102"/>
      <c r="G51" s="103"/>
    </row>
    <row r="52" spans="1:7" ht="12.75" customHeight="1" x14ac:dyDescent="0.2">
      <c r="A52" s="105" t="s">
        <v>230</v>
      </c>
      <c r="B52" s="129" t="s">
        <v>231</v>
      </c>
      <c r="C52" s="129"/>
      <c r="E52" s="101"/>
      <c r="F52" s="102"/>
      <c r="G52" s="103"/>
    </row>
    <row r="53" spans="1:7" ht="12.75" customHeight="1" x14ac:dyDescent="0.2">
      <c r="A53" s="97" t="s">
        <v>232</v>
      </c>
      <c r="B53" s="98" t="s">
        <v>231</v>
      </c>
      <c r="C53" s="99" t="s">
        <v>113</v>
      </c>
      <c r="D53" s="115"/>
      <c r="E53" s="107"/>
      <c r="F53" s="108"/>
      <c r="G53" s="109"/>
    </row>
    <row r="54" spans="1:7" ht="12.75" customHeight="1" x14ac:dyDescent="0.2">
      <c r="A54" s="111" t="s">
        <v>234</v>
      </c>
      <c r="B54" s="111" t="s">
        <v>235</v>
      </c>
      <c r="C54" s="116" t="s">
        <v>145</v>
      </c>
      <c r="D54" s="115"/>
      <c r="E54" s="107"/>
      <c r="F54" s="117"/>
      <c r="G54" s="109"/>
    </row>
    <row r="55" spans="1:7" ht="12.75" customHeight="1" x14ac:dyDescent="0.2">
      <c r="A55" s="97" t="s">
        <v>236</v>
      </c>
      <c r="B55" s="128" t="s">
        <v>235</v>
      </c>
      <c r="C55" s="128"/>
      <c r="D55" s="115"/>
      <c r="E55" s="107"/>
      <c r="F55" s="108"/>
      <c r="G55" s="109"/>
    </row>
    <row r="56" spans="1:7" ht="12.75" customHeight="1" x14ac:dyDescent="0.2">
      <c r="A56" s="97" t="s">
        <v>237</v>
      </c>
      <c r="B56" s="118" t="s">
        <v>575</v>
      </c>
      <c r="C56" s="99" t="s">
        <v>145</v>
      </c>
      <c r="D56" s="115"/>
      <c r="E56" s="107"/>
      <c r="F56" s="108"/>
      <c r="G56" s="109"/>
    </row>
    <row r="57" spans="1:7" ht="12.75" customHeight="1" x14ac:dyDescent="0.2">
      <c r="A57" s="97" t="s">
        <v>238</v>
      </c>
      <c r="B57" s="98" t="s">
        <v>239</v>
      </c>
      <c r="C57" s="99" t="s">
        <v>145</v>
      </c>
      <c r="D57" s="115"/>
      <c r="E57" s="107"/>
      <c r="F57" s="108"/>
      <c r="G57" s="109"/>
    </row>
    <row r="58" spans="1:7" ht="12.75" customHeight="1" x14ac:dyDescent="0.2">
      <c r="A58" s="97" t="s">
        <v>243</v>
      </c>
      <c r="B58" s="98" t="s">
        <v>244</v>
      </c>
      <c r="C58" s="99" t="s">
        <v>145</v>
      </c>
      <c r="D58" s="115"/>
      <c r="E58" s="107"/>
      <c r="F58" s="108"/>
      <c r="G58" s="109"/>
    </row>
    <row r="59" spans="1:7" ht="12.75" customHeight="1" x14ac:dyDescent="0.2">
      <c r="A59" s="97" t="s">
        <v>248</v>
      </c>
      <c r="B59" s="98" t="s">
        <v>54</v>
      </c>
      <c r="C59" s="99" t="s">
        <v>145</v>
      </c>
      <c r="D59" s="106"/>
      <c r="E59" s="107"/>
      <c r="F59" s="108"/>
      <c r="G59" s="109"/>
    </row>
    <row r="60" spans="1:7" ht="12.75" customHeight="1" x14ac:dyDescent="0.2">
      <c r="A60" s="104" t="s">
        <v>251</v>
      </c>
      <c r="B60" s="98" t="s">
        <v>252</v>
      </c>
      <c r="C60" s="99" t="s">
        <v>131</v>
      </c>
    </row>
    <row r="61" spans="1:7" ht="12.75" customHeight="1" x14ac:dyDescent="0.2">
      <c r="A61" s="97" t="s">
        <v>255</v>
      </c>
      <c r="B61" s="98" t="s">
        <v>256</v>
      </c>
      <c r="C61" s="99" t="s">
        <v>131</v>
      </c>
    </row>
    <row r="62" spans="1:7" ht="12.75" customHeight="1" x14ac:dyDescent="0.2">
      <c r="A62" s="105" t="s">
        <v>259</v>
      </c>
      <c r="B62" s="129" t="s">
        <v>260</v>
      </c>
      <c r="C62" s="129"/>
    </row>
    <row r="63" spans="1:7" ht="12.75" customHeight="1" x14ac:dyDescent="0.2">
      <c r="A63" s="97" t="s">
        <v>261</v>
      </c>
      <c r="B63" s="98" t="s">
        <v>260</v>
      </c>
      <c r="C63" s="99" t="s">
        <v>145</v>
      </c>
    </row>
    <row r="64" spans="1:7" ht="12.75" customHeight="1" x14ac:dyDescent="0.2">
      <c r="A64" s="97" t="s">
        <v>265</v>
      </c>
      <c r="B64" s="98" t="s">
        <v>266</v>
      </c>
      <c r="C64" s="99" t="s">
        <v>145</v>
      </c>
    </row>
    <row r="65" spans="1:3" ht="12.75" customHeight="1" x14ac:dyDescent="0.2">
      <c r="A65" s="97" t="s">
        <v>268</v>
      </c>
      <c r="B65" s="98" t="s">
        <v>269</v>
      </c>
      <c r="C65" s="99" t="s">
        <v>145</v>
      </c>
    </row>
    <row r="66" spans="1:3" ht="12.75" customHeight="1" x14ac:dyDescent="0.2">
      <c r="A66" s="97" t="s">
        <v>271</v>
      </c>
      <c r="B66" s="98" t="s">
        <v>272</v>
      </c>
      <c r="C66" s="99" t="s">
        <v>131</v>
      </c>
    </row>
    <row r="67" spans="1:3" ht="12.75" customHeight="1" x14ac:dyDescent="0.2">
      <c r="A67" s="105" t="s">
        <v>274</v>
      </c>
      <c r="B67" s="129" t="s">
        <v>275</v>
      </c>
      <c r="C67" s="129"/>
    </row>
    <row r="68" spans="1:3" ht="12.75" customHeight="1" x14ac:dyDescent="0.2">
      <c r="A68" s="104" t="s">
        <v>276</v>
      </c>
      <c r="B68" s="98" t="s">
        <v>275</v>
      </c>
      <c r="C68" s="99" t="s">
        <v>145</v>
      </c>
    </row>
    <row r="69" spans="1:3" ht="12.75" customHeight="1" x14ac:dyDescent="0.2">
      <c r="A69" s="104" t="s">
        <v>277</v>
      </c>
      <c r="B69" s="98" t="s">
        <v>278</v>
      </c>
      <c r="C69" s="99" t="s">
        <v>145</v>
      </c>
    </row>
    <row r="70" spans="1:3" ht="12.75" customHeight="1" x14ac:dyDescent="0.2">
      <c r="A70" s="104" t="s">
        <v>279</v>
      </c>
      <c r="B70" s="98" t="s">
        <v>280</v>
      </c>
      <c r="C70" s="99" t="s">
        <v>145</v>
      </c>
    </row>
    <row r="71" spans="1:3" ht="12.75" customHeight="1" x14ac:dyDescent="0.2">
      <c r="A71" s="105" t="s">
        <v>281</v>
      </c>
      <c r="B71" s="129" t="s">
        <v>282</v>
      </c>
      <c r="C71" s="129"/>
    </row>
    <row r="72" spans="1:3" ht="12.75" customHeight="1" x14ac:dyDescent="0.2">
      <c r="A72" s="104" t="s">
        <v>283</v>
      </c>
      <c r="B72" s="98" t="s">
        <v>282</v>
      </c>
      <c r="C72" s="99" t="s">
        <v>113</v>
      </c>
    </row>
    <row r="73" spans="1:3" ht="12.75" customHeight="1" x14ac:dyDescent="0.2">
      <c r="A73" s="104" t="s">
        <v>285</v>
      </c>
      <c r="B73" s="98" t="s">
        <v>286</v>
      </c>
      <c r="C73" s="99" t="s">
        <v>113</v>
      </c>
    </row>
    <row r="74" spans="1:3" ht="12.75" customHeight="1" x14ac:dyDescent="0.2">
      <c r="A74" s="104" t="s">
        <v>287</v>
      </c>
      <c r="B74" s="98" t="s">
        <v>288</v>
      </c>
      <c r="C74" s="99" t="s">
        <v>145</v>
      </c>
    </row>
    <row r="75" spans="1:3" ht="12.75" customHeight="1" x14ac:dyDescent="0.2">
      <c r="A75" s="104" t="s">
        <v>289</v>
      </c>
      <c r="B75" s="98" t="s">
        <v>290</v>
      </c>
      <c r="C75" s="99" t="s">
        <v>145</v>
      </c>
    </row>
    <row r="76" spans="1:3" ht="12.75" customHeight="1" x14ac:dyDescent="0.2">
      <c r="A76" s="104" t="s">
        <v>291</v>
      </c>
      <c r="B76" s="98" t="s">
        <v>292</v>
      </c>
      <c r="C76" s="99" t="s">
        <v>145</v>
      </c>
    </row>
    <row r="77" spans="1:3" ht="12.75" customHeight="1" x14ac:dyDescent="0.2">
      <c r="A77" s="104" t="s">
        <v>293</v>
      </c>
      <c r="B77" s="98" t="s">
        <v>294</v>
      </c>
      <c r="C77" s="99" t="s">
        <v>113</v>
      </c>
    </row>
    <row r="78" spans="1:3" ht="12.75" customHeight="1" x14ac:dyDescent="0.2">
      <c r="A78" s="105" t="s">
        <v>296</v>
      </c>
      <c r="B78" s="129" t="s">
        <v>297</v>
      </c>
      <c r="C78" s="129"/>
    </row>
    <row r="79" spans="1:3" ht="12.75" customHeight="1" x14ac:dyDescent="0.2">
      <c r="A79" s="104" t="s">
        <v>298</v>
      </c>
      <c r="B79" s="98" t="s">
        <v>297</v>
      </c>
      <c r="C79" s="99" t="s">
        <v>145</v>
      </c>
    </row>
    <row r="80" spans="1:3" ht="12.75" customHeight="1" x14ac:dyDescent="0.2">
      <c r="A80" s="104" t="s">
        <v>299</v>
      </c>
      <c r="B80" s="98" t="s">
        <v>300</v>
      </c>
      <c r="C80" s="99" t="s">
        <v>145</v>
      </c>
    </row>
    <row r="81" spans="1:3" ht="12.75" customHeight="1" x14ac:dyDescent="0.2">
      <c r="A81" s="104" t="s">
        <v>301</v>
      </c>
      <c r="B81" s="98" t="s">
        <v>302</v>
      </c>
      <c r="C81" s="99" t="s">
        <v>145</v>
      </c>
    </row>
    <row r="82" spans="1:3" ht="12.75" customHeight="1" x14ac:dyDescent="0.2">
      <c r="A82" s="104" t="s">
        <v>303</v>
      </c>
      <c r="B82" s="98" t="s">
        <v>304</v>
      </c>
      <c r="C82" s="99" t="s">
        <v>145</v>
      </c>
    </row>
    <row r="83" spans="1:3" ht="12.75" customHeight="1" x14ac:dyDescent="0.2">
      <c r="A83" s="97" t="s">
        <v>305</v>
      </c>
      <c r="B83" s="119" t="s">
        <v>306</v>
      </c>
      <c r="C83" s="120" t="s">
        <v>131</v>
      </c>
    </row>
  </sheetData>
  <mergeCells count="19">
    <mergeCell ref="B35:C35"/>
    <mergeCell ref="B41:C41"/>
    <mergeCell ref="B44:C44"/>
    <mergeCell ref="B52:C52"/>
    <mergeCell ref="B10:C10"/>
    <mergeCell ref="B14:C14"/>
    <mergeCell ref="B17:C17"/>
    <mergeCell ref="B20:C20"/>
    <mergeCell ref="B26:C26"/>
    <mergeCell ref="A1:A2"/>
    <mergeCell ref="B1:B2"/>
    <mergeCell ref="C1:C2"/>
    <mergeCell ref="B3:C3"/>
    <mergeCell ref="B5:C5"/>
    <mergeCell ref="B55:C55"/>
    <mergeCell ref="B62:C62"/>
    <mergeCell ref="B67:C67"/>
    <mergeCell ref="B71:C71"/>
    <mergeCell ref="B78:C78"/>
  </mergeCells>
  <pageMargins left="0.7" right="0.7" top="0.75" bottom="0.75" header="0.3" footer="0.3"/>
  <pageSetup scale="56" orientation="portrait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B1:P172"/>
  <sheetViews>
    <sheetView workbookViewId="0">
      <selection activeCell="O9" sqref="O9"/>
    </sheetView>
  </sheetViews>
  <sheetFormatPr baseColWidth="10" defaultRowHeight="9" x14ac:dyDescent="0.25"/>
  <cols>
    <col min="1" max="1" width="11.42578125" style="2"/>
    <col min="2" max="4" width="11.5703125" style="2" customWidth="1"/>
    <col min="5" max="8" width="8.42578125" style="2" customWidth="1"/>
    <col min="9" max="9" width="9.85546875" style="2" customWidth="1"/>
    <col min="10" max="10" width="40" style="2" customWidth="1"/>
    <col min="11" max="11" width="25.85546875" style="75" customWidth="1"/>
    <col min="12" max="12" width="11.42578125" style="2"/>
    <col min="13" max="13" width="13.42578125" style="2" bestFit="1" customWidth="1"/>
    <col min="14" max="15" width="11.42578125" style="2"/>
    <col min="16" max="16" width="15.28515625" style="2" bestFit="1" customWidth="1"/>
    <col min="17" max="252" width="11.42578125" style="2"/>
    <col min="253" max="255" width="11.5703125" style="2" customWidth="1"/>
    <col min="256" max="259" width="8.42578125" style="2" customWidth="1"/>
    <col min="260" max="260" width="40" style="2" customWidth="1"/>
    <col min="261" max="261" width="25.85546875" style="2" customWidth="1"/>
    <col min="262" max="266" width="10.85546875" style="2" customWidth="1"/>
    <col min="267" max="267" width="11.85546875" style="2" customWidth="1"/>
    <col min="268" max="268" width="11.42578125" style="2"/>
    <col min="269" max="269" width="13.42578125" style="2" bestFit="1" customWidth="1"/>
    <col min="270" max="271" width="11.42578125" style="2"/>
    <col min="272" max="272" width="15.28515625" style="2" bestFit="1" customWidth="1"/>
    <col min="273" max="508" width="11.42578125" style="2"/>
    <col min="509" max="511" width="11.5703125" style="2" customWidth="1"/>
    <col min="512" max="515" width="8.42578125" style="2" customWidth="1"/>
    <col min="516" max="516" width="40" style="2" customWidth="1"/>
    <col min="517" max="517" width="25.85546875" style="2" customWidth="1"/>
    <col min="518" max="522" width="10.85546875" style="2" customWidth="1"/>
    <col min="523" max="523" width="11.85546875" style="2" customWidth="1"/>
    <col min="524" max="524" width="11.42578125" style="2"/>
    <col min="525" max="525" width="13.42578125" style="2" bestFit="1" customWidth="1"/>
    <col min="526" max="527" width="11.42578125" style="2"/>
    <col min="528" max="528" width="15.28515625" style="2" bestFit="1" customWidth="1"/>
    <col min="529" max="764" width="11.42578125" style="2"/>
    <col min="765" max="767" width="11.5703125" style="2" customWidth="1"/>
    <col min="768" max="771" width="8.42578125" style="2" customWidth="1"/>
    <col min="772" max="772" width="40" style="2" customWidth="1"/>
    <col min="773" max="773" width="25.85546875" style="2" customWidth="1"/>
    <col min="774" max="778" width="10.85546875" style="2" customWidth="1"/>
    <col min="779" max="779" width="11.85546875" style="2" customWidth="1"/>
    <col min="780" max="780" width="11.42578125" style="2"/>
    <col min="781" max="781" width="13.42578125" style="2" bestFit="1" customWidth="1"/>
    <col min="782" max="783" width="11.42578125" style="2"/>
    <col min="784" max="784" width="15.28515625" style="2" bestFit="1" customWidth="1"/>
    <col min="785" max="1020" width="11.42578125" style="2"/>
    <col min="1021" max="1023" width="11.5703125" style="2" customWidth="1"/>
    <col min="1024" max="1027" width="8.42578125" style="2" customWidth="1"/>
    <col min="1028" max="1028" width="40" style="2" customWidth="1"/>
    <col min="1029" max="1029" width="25.85546875" style="2" customWidth="1"/>
    <col min="1030" max="1034" width="10.85546875" style="2" customWidth="1"/>
    <col min="1035" max="1035" width="11.85546875" style="2" customWidth="1"/>
    <col min="1036" max="1036" width="11.42578125" style="2"/>
    <col min="1037" max="1037" width="13.42578125" style="2" bestFit="1" customWidth="1"/>
    <col min="1038" max="1039" width="11.42578125" style="2"/>
    <col min="1040" max="1040" width="15.28515625" style="2" bestFit="1" customWidth="1"/>
    <col min="1041" max="1276" width="11.42578125" style="2"/>
    <col min="1277" max="1279" width="11.5703125" style="2" customWidth="1"/>
    <col min="1280" max="1283" width="8.42578125" style="2" customWidth="1"/>
    <col min="1284" max="1284" width="40" style="2" customWidth="1"/>
    <col min="1285" max="1285" width="25.85546875" style="2" customWidth="1"/>
    <col min="1286" max="1290" width="10.85546875" style="2" customWidth="1"/>
    <col min="1291" max="1291" width="11.85546875" style="2" customWidth="1"/>
    <col min="1292" max="1292" width="11.42578125" style="2"/>
    <col min="1293" max="1293" width="13.42578125" style="2" bestFit="1" customWidth="1"/>
    <col min="1294" max="1295" width="11.42578125" style="2"/>
    <col min="1296" max="1296" width="15.28515625" style="2" bestFit="1" customWidth="1"/>
    <col min="1297" max="1532" width="11.42578125" style="2"/>
    <col min="1533" max="1535" width="11.5703125" style="2" customWidth="1"/>
    <col min="1536" max="1539" width="8.42578125" style="2" customWidth="1"/>
    <col min="1540" max="1540" width="40" style="2" customWidth="1"/>
    <col min="1541" max="1541" width="25.85546875" style="2" customWidth="1"/>
    <col min="1542" max="1546" width="10.85546875" style="2" customWidth="1"/>
    <col min="1547" max="1547" width="11.85546875" style="2" customWidth="1"/>
    <col min="1548" max="1548" width="11.42578125" style="2"/>
    <col min="1549" max="1549" width="13.42578125" style="2" bestFit="1" customWidth="1"/>
    <col min="1550" max="1551" width="11.42578125" style="2"/>
    <col min="1552" max="1552" width="15.28515625" style="2" bestFit="1" customWidth="1"/>
    <col min="1553" max="1788" width="11.42578125" style="2"/>
    <col min="1789" max="1791" width="11.5703125" style="2" customWidth="1"/>
    <col min="1792" max="1795" width="8.42578125" style="2" customWidth="1"/>
    <col min="1796" max="1796" width="40" style="2" customWidth="1"/>
    <col min="1797" max="1797" width="25.85546875" style="2" customWidth="1"/>
    <col min="1798" max="1802" width="10.85546875" style="2" customWidth="1"/>
    <col min="1803" max="1803" width="11.85546875" style="2" customWidth="1"/>
    <col min="1804" max="1804" width="11.42578125" style="2"/>
    <col min="1805" max="1805" width="13.42578125" style="2" bestFit="1" customWidth="1"/>
    <col min="1806" max="1807" width="11.42578125" style="2"/>
    <col min="1808" max="1808" width="15.28515625" style="2" bestFit="1" customWidth="1"/>
    <col min="1809" max="2044" width="11.42578125" style="2"/>
    <col min="2045" max="2047" width="11.5703125" style="2" customWidth="1"/>
    <col min="2048" max="2051" width="8.42578125" style="2" customWidth="1"/>
    <col min="2052" max="2052" width="40" style="2" customWidth="1"/>
    <col min="2053" max="2053" width="25.85546875" style="2" customWidth="1"/>
    <col min="2054" max="2058" width="10.85546875" style="2" customWidth="1"/>
    <col min="2059" max="2059" width="11.85546875" style="2" customWidth="1"/>
    <col min="2060" max="2060" width="11.42578125" style="2"/>
    <col min="2061" max="2061" width="13.42578125" style="2" bestFit="1" customWidth="1"/>
    <col min="2062" max="2063" width="11.42578125" style="2"/>
    <col min="2064" max="2064" width="15.28515625" style="2" bestFit="1" customWidth="1"/>
    <col min="2065" max="2300" width="11.42578125" style="2"/>
    <col min="2301" max="2303" width="11.5703125" style="2" customWidth="1"/>
    <col min="2304" max="2307" width="8.42578125" style="2" customWidth="1"/>
    <col min="2308" max="2308" width="40" style="2" customWidth="1"/>
    <col min="2309" max="2309" width="25.85546875" style="2" customWidth="1"/>
    <col min="2310" max="2314" width="10.85546875" style="2" customWidth="1"/>
    <col min="2315" max="2315" width="11.85546875" style="2" customWidth="1"/>
    <col min="2316" max="2316" width="11.42578125" style="2"/>
    <col min="2317" max="2317" width="13.42578125" style="2" bestFit="1" customWidth="1"/>
    <col min="2318" max="2319" width="11.42578125" style="2"/>
    <col min="2320" max="2320" width="15.28515625" style="2" bestFit="1" customWidth="1"/>
    <col min="2321" max="2556" width="11.42578125" style="2"/>
    <col min="2557" max="2559" width="11.5703125" style="2" customWidth="1"/>
    <col min="2560" max="2563" width="8.42578125" style="2" customWidth="1"/>
    <col min="2564" max="2564" width="40" style="2" customWidth="1"/>
    <col min="2565" max="2565" width="25.85546875" style="2" customWidth="1"/>
    <col min="2566" max="2570" width="10.85546875" style="2" customWidth="1"/>
    <col min="2571" max="2571" width="11.85546875" style="2" customWidth="1"/>
    <col min="2572" max="2572" width="11.42578125" style="2"/>
    <col min="2573" max="2573" width="13.42578125" style="2" bestFit="1" customWidth="1"/>
    <col min="2574" max="2575" width="11.42578125" style="2"/>
    <col min="2576" max="2576" width="15.28515625" style="2" bestFit="1" customWidth="1"/>
    <col min="2577" max="2812" width="11.42578125" style="2"/>
    <col min="2813" max="2815" width="11.5703125" style="2" customWidth="1"/>
    <col min="2816" max="2819" width="8.42578125" style="2" customWidth="1"/>
    <col min="2820" max="2820" width="40" style="2" customWidth="1"/>
    <col min="2821" max="2821" width="25.85546875" style="2" customWidth="1"/>
    <col min="2822" max="2826" width="10.85546875" style="2" customWidth="1"/>
    <col min="2827" max="2827" width="11.85546875" style="2" customWidth="1"/>
    <col min="2828" max="2828" width="11.42578125" style="2"/>
    <col min="2829" max="2829" width="13.42578125" style="2" bestFit="1" customWidth="1"/>
    <col min="2830" max="2831" width="11.42578125" style="2"/>
    <col min="2832" max="2832" width="15.28515625" style="2" bestFit="1" customWidth="1"/>
    <col min="2833" max="3068" width="11.42578125" style="2"/>
    <col min="3069" max="3071" width="11.5703125" style="2" customWidth="1"/>
    <col min="3072" max="3075" width="8.42578125" style="2" customWidth="1"/>
    <col min="3076" max="3076" width="40" style="2" customWidth="1"/>
    <col min="3077" max="3077" width="25.85546875" style="2" customWidth="1"/>
    <col min="3078" max="3082" width="10.85546875" style="2" customWidth="1"/>
    <col min="3083" max="3083" width="11.85546875" style="2" customWidth="1"/>
    <col min="3084" max="3084" width="11.42578125" style="2"/>
    <col min="3085" max="3085" width="13.42578125" style="2" bestFit="1" customWidth="1"/>
    <col min="3086" max="3087" width="11.42578125" style="2"/>
    <col min="3088" max="3088" width="15.28515625" style="2" bestFit="1" customWidth="1"/>
    <col min="3089" max="3324" width="11.42578125" style="2"/>
    <col min="3325" max="3327" width="11.5703125" style="2" customWidth="1"/>
    <col min="3328" max="3331" width="8.42578125" style="2" customWidth="1"/>
    <col min="3332" max="3332" width="40" style="2" customWidth="1"/>
    <col min="3333" max="3333" width="25.85546875" style="2" customWidth="1"/>
    <col min="3334" max="3338" width="10.85546875" style="2" customWidth="1"/>
    <col min="3339" max="3339" width="11.85546875" style="2" customWidth="1"/>
    <col min="3340" max="3340" width="11.42578125" style="2"/>
    <col min="3341" max="3341" width="13.42578125" style="2" bestFit="1" customWidth="1"/>
    <col min="3342" max="3343" width="11.42578125" style="2"/>
    <col min="3344" max="3344" width="15.28515625" style="2" bestFit="1" customWidth="1"/>
    <col min="3345" max="3580" width="11.42578125" style="2"/>
    <col min="3581" max="3583" width="11.5703125" style="2" customWidth="1"/>
    <col min="3584" max="3587" width="8.42578125" style="2" customWidth="1"/>
    <col min="3588" max="3588" width="40" style="2" customWidth="1"/>
    <col min="3589" max="3589" width="25.85546875" style="2" customWidth="1"/>
    <col min="3590" max="3594" width="10.85546875" style="2" customWidth="1"/>
    <col min="3595" max="3595" width="11.85546875" style="2" customWidth="1"/>
    <col min="3596" max="3596" width="11.42578125" style="2"/>
    <col min="3597" max="3597" width="13.42578125" style="2" bestFit="1" customWidth="1"/>
    <col min="3598" max="3599" width="11.42578125" style="2"/>
    <col min="3600" max="3600" width="15.28515625" style="2" bestFit="1" customWidth="1"/>
    <col min="3601" max="3836" width="11.42578125" style="2"/>
    <col min="3837" max="3839" width="11.5703125" style="2" customWidth="1"/>
    <col min="3840" max="3843" width="8.42578125" style="2" customWidth="1"/>
    <col min="3844" max="3844" width="40" style="2" customWidth="1"/>
    <col min="3845" max="3845" width="25.85546875" style="2" customWidth="1"/>
    <col min="3846" max="3850" width="10.85546875" style="2" customWidth="1"/>
    <col min="3851" max="3851" width="11.85546875" style="2" customWidth="1"/>
    <col min="3852" max="3852" width="11.42578125" style="2"/>
    <col min="3853" max="3853" width="13.42578125" style="2" bestFit="1" customWidth="1"/>
    <col min="3854" max="3855" width="11.42578125" style="2"/>
    <col min="3856" max="3856" width="15.28515625" style="2" bestFit="1" customWidth="1"/>
    <col min="3857" max="4092" width="11.42578125" style="2"/>
    <col min="4093" max="4095" width="11.5703125" style="2" customWidth="1"/>
    <col min="4096" max="4099" width="8.42578125" style="2" customWidth="1"/>
    <col min="4100" max="4100" width="40" style="2" customWidth="1"/>
    <col min="4101" max="4101" width="25.85546875" style="2" customWidth="1"/>
    <col min="4102" max="4106" width="10.85546875" style="2" customWidth="1"/>
    <col min="4107" max="4107" width="11.85546875" style="2" customWidth="1"/>
    <col min="4108" max="4108" width="11.42578125" style="2"/>
    <col min="4109" max="4109" width="13.42578125" style="2" bestFit="1" customWidth="1"/>
    <col min="4110" max="4111" width="11.42578125" style="2"/>
    <col min="4112" max="4112" width="15.28515625" style="2" bestFit="1" customWidth="1"/>
    <col min="4113" max="4348" width="11.42578125" style="2"/>
    <col min="4349" max="4351" width="11.5703125" style="2" customWidth="1"/>
    <col min="4352" max="4355" width="8.42578125" style="2" customWidth="1"/>
    <col min="4356" max="4356" width="40" style="2" customWidth="1"/>
    <col min="4357" max="4357" width="25.85546875" style="2" customWidth="1"/>
    <col min="4358" max="4362" width="10.85546875" style="2" customWidth="1"/>
    <col min="4363" max="4363" width="11.85546875" style="2" customWidth="1"/>
    <col min="4364" max="4364" width="11.42578125" style="2"/>
    <col min="4365" max="4365" width="13.42578125" style="2" bestFit="1" customWidth="1"/>
    <col min="4366" max="4367" width="11.42578125" style="2"/>
    <col min="4368" max="4368" width="15.28515625" style="2" bestFit="1" customWidth="1"/>
    <col min="4369" max="4604" width="11.42578125" style="2"/>
    <col min="4605" max="4607" width="11.5703125" style="2" customWidth="1"/>
    <col min="4608" max="4611" width="8.42578125" style="2" customWidth="1"/>
    <col min="4612" max="4612" width="40" style="2" customWidth="1"/>
    <col min="4613" max="4613" width="25.85546875" style="2" customWidth="1"/>
    <col min="4614" max="4618" width="10.85546875" style="2" customWidth="1"/>
    <col min="4619" max="4619" width="11.85546875" style="2" customWidth="1"/>
    <col min="4620" max="4620" width="11.42578125" style="2"/>
    <col min="4621" max="4621" width="13.42578125" style="2" bestFit="1" customWidth="1"/>
    <col min="4622" max="4623" width="11.42578125" style="2"/>
    <col min="4624" max="4624" width="15.28515625" style="2" bestFit="1" customWidth="1"/>
    <col min="4625" max="4860" width="11.42578125" style="2"/>
    <col min="4861" max="4863" width="11.5703125" style="2" customWidth="1"/>
    <col min="4864" max="4867" width="8.42578125" style="2" customWidth="1"/>
    <col min="4868" max="4868" width="40" style="2" customWidth="1"/>
    <col min="4869" max="4869" width="25.85546875" style="2" customWidth="1"/>
    <col min="4870" max="4874" width="10.85546875" style="2" customWidth="1"/>
    <col min="4875" max="4875" width="11.85546875" style="2" customWidth="1"/>
    <col min="4876" max="4876" width="11.42578125" style="2"/>
    <col min="4877" max="4877" width="13.42578125" style="2" bestFit="1" customWidth="1"/>
    <col min="4878" max="4879" width="11.42578125" style="2"/>
    <col min="4880" max="4880" width="15.28515625" style="2" bestFit="1" customWidth="1"/>
    <col min="4881" max="5116" width="11.42578125" style="2"/>
    <col min="5117" max="5119" width="11.5703125" style="2" customWidth="1"/>
    <col min="5120" max="5123" width="8.42578125" style="2" customWidth="1"/>
    <col min="5124" max="5124" width="40" style="2" customWidth="1"/>
    <col min="5125" max="5125" width="25.85546875" style="2" customWidth="1"/>
    <col min="5126" max="5130" width="10.85546875" style="2" customWidth="1"/>
    <col min="5131" max="5131" width="11.85546875" style="2" customWidth="1"/>
    <col min="5132" max="5132" width="11.42578125" style="2"/>
    <col min="5133" max="5133" width="13.42578125" style="2" bestFit="1" customWidth="1"/>
    <col min="5134" max="5135" width="11.42578125" style="2"/>
    <col min="5136" max="5136" width="15.28515625" style="2" bestFit="1" customWidth="1"/>
    <col min="5137" max="5372" width="11.42578125" style="2"/>
    <col min="5373" max="5375" width="11.5703125" style="2" customWidth="1"/>
    <col min="5376" max="5379" width="8.42578125" style="2" customWidth="1"/>
    <col min="5380" max="5380" width="40" style="2" customWidth="1"/>
    <col min="5381" max="5381" width="25.85546875" style="2" customWidth="1"/>
    <col min="5382" max="5386" width="10.85546875" style="2" customWidth="1"/>
    <col min="5387" max="5387" width="11.85546875" style="2" customWidth="1"/>
    <col min="5388" max="5388" width="11.42578125" style="2"/>
    <col min="5389" max="5389" width="13.42578125" style="2" bestFit="1" customWidth="1"/>
    <col min="5390" max="5391" width="11.42578125" style="2"/>
    <col min="5392" max="5392" width="15.28515625" style="2" bestFit="1" customWidth="1"/>
    <col min="5393" max="5628" width="11.42578125" style="2"/>
    <col min="5629" max="5631" width="11.5703125" style="2" customWidth="1"/>
    <col min="5632" max="5635" width="8.42578125" style="2" customWidth="1"/>
    <col min="5636" max="5636" width="40" style="2" customWidth="1"/>
    <col min="5637" max="5637" width="25.85546875" style="2" customWidth="1"/>
    <col min="5638" max="5642" width="10.85546875" style="2" customWidth="1"/>
    <col min="5643" max="5643" width="11.85546875" style="2" customWidth="1"/>
    <col min="5644" max="5644" width="11.42578125" style="2"/>
    <col min="5645" max="5645" width="13.42578125" style="2" bestFit="1" customWidth="1"/>
    <col min="5646" max="5647" width="11.42578125" style="2"/>
    <col min="5648" max="5648" width="15.28515625" style="2" bestFit="1" customWidth="1"/>
    <col min="5649" max="5884" width="11.42578125" style="2"/>
    <col min="5885" max="5887" width="11.5703125" style="2" customWidth="1"/>
    <col min="5888" max="5891" width="8.42578125" style="2" customWidth="1"/>
    <col min="5892" max="5892" width="40" style="2" customWidth="1"/>
    <col min="5893" max="5893" width="25.85546875" style="2" customWidth="1"/>
    <col min="5894" max="5898" width="10.85546875" style="2" customWidth="1"/>
    <col min="5899" max="5899" width="11.85546875" style="2" customWidth="1"/>
    <col min="5900" max="5900" width="11.42578125" style="2"/>
    <col min="5901" max="5901" width="13.42578125" style="2" bestFit="1" customWidth="1"/>
    <col min="5902" max="5903" width="11.42578125" style="2"/>
    <col min="5904" max="5904" width="15.28515625" style="2" bestFit="1" customWidth="1"/>
    <col min="5905" max="6140" width="11.42578125" style="2"/>
    <col min="6141" max="6143" width="11.5703125" style="2" customWidth="1"/>
    <col min="6144" max="6147" width="8.42578125" style="2" customWidth="1"/>
    <col min="6148" max="6148" width="40" style="2" customWidth="1"/>
    <col min="6149" max="6149" width="25.85546875" style="2" customWidth="1"/>
    <col min="6150" max="6154" width="10.85546875" style="2" customWidth="1"/>
    <col min="6155" max="6155" width="11.85546875" style="2" customWidth="1"/>
    <col min="6156" max="6156" width="11.42578125" style="2"/>
    <col min="6157" max="6157" width="13.42578125" style="2" bestFit="1" customWidth="1"/>
    <col min="6158" max="6159" width="11.42578125" style="2"/>
    <col min="6160" max="6160" width="15.28515625" style="2" bestFit="1" customWidth="1"/>
    <col min="6161" max="6396" width="11.42578125" style="2"/>
    <col min="6397" max="6399" width="11.5703125" style="2" customWidth="1"/>
    <col min="6400" max="6403" width="8.42578125" style="2" customWidth="1"/>
    <col min="6404" max="6404" width="40" style="2" customWidth="1"/>
    <col min="6405" max="6405" width="25.85546875" style="2" customWidth="1"/>
    <col min="6406" max="6410" width="10.85546875" style="2" customWidth="1"/>
    <col min="6411" max="6411" width="11.85546875" style="2" customWidth="1"/>
    <col min="6412" max="6412" width="11.42578125" style="2"/>
    <col min="6413" max="6413" width="13.42578125" style="2" bestFit="1" customWidth="1"/>
    <col min="6414" max="6415" width="11.42578125" style="2"/>
    <col min="6416" max="6416" width="15.28515625" style="2" bestFit="1" customWidth="1"/>
    <col min="6417" max="6652" width="11.42578125" style="2"/>
    <col min="6653" max="6655" width="11.5703125" style="2" customWidth="1"/>
    <col min="6656" max="6659" width="8.42578125" style="2" customWidth="1"/>
    <col min="6660" max="6660" width="40" style="2" customWidth="1"/>
    <col min="6661" max="6661" width="25.85546875" style="2" customWidth="1"/>
    <col min="6662" max="6666" width="10.85546875" style="2" customWidth="1"/>
    <col min="6667" max="6667" width="11.85546875" style="2" customWidth="1"/>
    <col min="6668" max="6668" width="11.42578125" style="2"/>
    <col min="6669" max="6669" width="13.42578125" style="2" bestFit="1" customWidth="1"/>
    <col min="6670" max="6671" width="11.42578125" style="2"/>
    <col min="6672" max="6672" width="15.28515625" style="2" bestFit="1" customWidth="1"/>
    <col min="6673" max="6908" width="11.42578125" style="2"/>
    <col min="6909" max="6911" width="11.5703125" style="2" customWidth="1"/>
    <col min="6912" max="6915" width="8.42578125" style="2" customWidth="1"/>
    <col min="6916" max="6916" width="40" style="2" customWidth="1"/>
    <col min="6917" max="6917" width="25.85546875" style="2" customWidth="1"/>
    <col min="6918" max="6922" width="10.85546875" style="2" customWidth="1"/>
    <col min="6923" max="6923" width="11.85546875" style="2" customWidth="1"/>
    <col min="6924" max="6924" width="11.42578125" style="2"/>
    <col min="6925" max="6925" width="13.42578125" style="2" bestFit="1" customWidth="1"/>
    <col min="6926" max="6927" width="11.42578125" style="2"/>
    <col min="6928" max="6928" width="15.28515625" style="2" bestFit="1" customWidth="1"/>
    <col min="6929" max="7164" width="11.42578125" style="2"/>
    <col min="7165" max="7167" width="11.5703125" style="2" customWidth="1"/>
    <col min="7168" max="7171" width="8.42578125" style="2" customWidth="1"/>
    <col min="7172" max="7172" width="40" style="2" customWidth="1"/>
    <col min="7173" max="7173" width="25.85546875" style="2" customWidth="1"/>
    <col min="7174" max="7178" width="10.85546875" style="2" customWidth="1"/>
    <col min="7179" max="7179" width="11.85546875" style="2" customWidth="1"/>
    <col min="7180" max="7180" width="11.42578125" style="2"/>
    <col min="7181" max="7181" width="13.42578125" style="2" bestFit="1" customWidth="1"/>
    <col min="7182" max="7183" width="11.42578125" style="2"/>
    <col min="7184" max="7184" width="15.28515625" style="2" bestFit="1" customWidth="1"/>
    <col min="7185" max="7420" width="11.42578125" style="2"/>
    <col min="7421" max="7423" width="11.5703125" style="2" customWidth="1"/>
    <col min="7424" max="7427" width="8.42578125" style="2" customWidth="1"/>
    <col min="7428" max="7428" width="40" style="2" customWidth="1"/>
    <col min="7429" max="7429" width="25.85546875" style="2" customWidth="1"/>
    <col min="7430" max="7434" width="10.85546875" style="2" customWidth="1"/>
    <col min="7435" max="7435" width="11.85546875" style="2" customWidth="1"/>
    <col min="7436" max="7436" width="11.42578125" style="2"/>
    <col min="7437" max="7437" width="13.42578125" style="2" bestFit="1" customWidth="1"/>
    <col min="7438" max="7439" width="11.42578125" style="2"/>
    <col min="7440" max="7440" width="15.28515625" style="2" bestFit="1" customWidth="1"/>
    <col min="7441" max="7676" width="11.42578125" style="2"/>
    <col min="7677" max="7679" width="11.5703125" style="2" customWidth="1"/>
    <col min="7680" max="7683" width="8.42578125" style="2" customWidth="1"/>
    <col min="7684" max="7684" width="40" style="2" customWidth="1"/>
    <col min="7685" max="7685" width="25.85546875" style="2" customWidth="1"/>
    <col min="7686" max="7690" width="10.85546875" style="2" customWidth="1"/>
    <col min="7691" max="7691" width="11.85546875" style="2" customWidth="1"/>
    <col min="7692" max="7692" width="11.42578125" style="2"/>
    <col min="7693" max="7693" width="13.42578125" style="2" bestFit="1" customWidth="1"/>
    <col min="7694" max="7695" width="11.42578125" style="2"/>
    <col min="7696" max="7696" width="15.28515625" style="2" bestFit="1" customWidth="1"/>
    <col min="7697" max="7932" width="11.42578125" style="2"/>
    <col min="7933" max="7935" width="11.5703125" style="2" customWidth="1"/>
    <col min="7936" max="7939" width="8.42578125" style="2" customWidth="1"/>
    <col min="7940" max="7940" width="40" style="2" customWidth="1"/>
    <col min="7941" max="7941" width="25.85546875" style="2" customWidth="1"/>
    <col min="7942" max="7946" width="10.85546875" style="2" customWidth="1"/>
    <col min="7947" max="7947" width="11.85546875" style="2" customWidth="1"/>
    <col min="7948" max="7948" width="11.42578125" style="2"/>
    <col min="7949" max="7949" width="13.42578125" style="2" bestFit="1" customWidth="1"/>
    <col min="7950" max="7951" width="11.42578125" style="2"/>
    <col min="7952" max="7952" width="15.28515625" style="2" bestFit="1" customWidth="1"/>
    <col min="7953" max="8188" width="11.42578125" style="2"/>
    <col min="8189" max="8191" width="11.5703125" style="2" customWidth="1"/>
    <col min="8192" max="8195" width="8.42578125" style="2" customWidth="1"/>
    <col min="8196" max="8196" width="40" style="2" customWidth="1"/>
    <col min="8197" max="8197" width="25.85546875" style="2" customWidth="1"/>
    <col min="8198" max="8202" width="10.85546875" style="2" customWidth="1"/>
    <col min="8203" max="8203" width="11.85546875" style="2" customWidth="1"/>
    <col min="8204" max="8204" width="11.42578125" style="2"/>
    <col min="8205" max="8205" width="13.42578125" style="2" bestFit="1" customWidth="1"/>
    <col min="8206" max="8207" width="11.42578125" style="2"/>
    <col min="8208" max="8208" width="15.28515625" style="2" bestFit="1" customWidth="1"/>
    <col min="8209" max="8444" width="11.42578125" style="2"/>
    <col min="8445" max="8447" width="11.5703125" style="2" customWidth="1"/>
    <col min="8448" max="8451" width="8.42578125" style="2" customWidth="1"/>
    <col min="8452" max="8452" width="40" style="2" customWidth="1"/>
    <col min="8453" max="8453" width="25.85546875" style="2" customWidth="1"/>
    <col min="8454" max="8458" width="10.85546875" style="2" customWidth="1"/>
    <col min="8459" max="8459" width="11.85546875" style="2" customWidth="1"/>
    <col min="8460" max="8460" width="11.42578125" style="2"/>
    <col min="8461" max="8461" width="13.42578125" style="2" bestFit="1" customWidth="1"/>
    <col min="8462" max="8463" width="11.42578125" style="2"/>
    <col min="8464" max="8464" width="15.28515625" style="2" bestFit="1" customWidth="1"/>
    <col min="8465" max="8700" width="11.42578125" style="2"/>
    <col min="8701" max="8703" width="11.5703125" style="2" customWidth="1"/>
    <col min="8704" max="8707" width="8.42578125" style="2" customWidth="1"/>
    <col min="8708" max="8708" width="40" style="2" customWidth="1"/>
    <col min="8709" max="8709" width="25.85546875" style="2" customWidth="1"/>
    <col min="8710" max="8714" width="10.85546875" style="2" customWidth="1"/>
    <col min="8715" max="8715" width="11.85546875" style="2" customWidth="1"/>
    <col min="8716" max="8716" width="11.42578125" style="2"/>
    <col min="8717" max="8717" width="13.42578125" style="2" bestFit="1" customWidth="1"/>
    <col min="8718" max="8719" width="11.42578125" style="2"/>
    <col min="8720" max="8720" width="15.28515625" style="2" bestFit="1" customWidth="1"/>
    <col min="8721" max="8956" width="11.42578125" style="2"/>
    <col min="8957" max="8959" width="11.5703125" style="2" customWidth="1"/>
    <col min="8960" max="8963" width="8.42578125" style="2" customWidth="1"/>
    <col min="8964" max="8964" width="40" style="2" customWidth="1"/>
    <col min="8965" max="8965" width="25.85546875" style="2" customWidth="1"/>
    <col min="8966" max="8970" width="10.85546875" style="2" customWidth="1"/>
    <col min="8971" max="8971" width="11.85546875" style="2" customWidth="1"/>
    <col min="8972" max="8972" width="11.42578125" style="2"/>
    <col min="8973" max="8973" width="13.42578125" style="2" bestFit="1" customWidth="1"/>
    <col min="8974" max="8975" width="11.42578125" style="2"/>
    <col min="8976" max="8976" width="15.28515625" style="2" bestFit="1" customWidth="1"/>
    <col min="8977" max="9212" width="11.42578125" style="2"/>
    <col min="9213" max="9215" width="11.5703125" style="2" customWidth="1"/>
    <col min="9216" max="9219" width="8.42578125" style="2" customWidth="1"/>
    <col min="9220" max="9220" width="40" style="2" customWidth="1"/>
    <col min="9221" max="9221" width="25.85546875" style="2" customWidth="1"/>
    <col min="9222" max="9226" width="10.85546875" style="2" customWidth="1"/>
    <col min="9227" max="9227" width="11.85546875" style="2" customWidth="1"/>
    <col min="9228" max="9228" width="11.42578125" style="2"/>
    <col min="9229" max="9229" width="13.42578125" style="2" bestFit="1" customWidth="1"/>
    <col min="9230" max="9231" width="11.42578125" style="2"/>
    <col min="9232" max="9232" width="15.28515625" style="2" bestFit="1" customWidth="1"/>
    <col min="9233" max="9468" width="11.42578125" style="2"/>
    <col min="9469" max="9471" width="11.5703125" style="2" customWidth="1"/>
    <col min="9472" max="9475" width="8.42578125" style="2" customWidth="1"/>
    <col min="9476" max="9476" width="40" style="2" customWidth="1"/>
    <col min="9477" max="9477" width="25.85546875" style="2" customWidth="1"/>
    <col min="9478" max="9482" width="10.85546875" style="2" customWidth="1"/>
    <col min="9483" max="9483" width="11.85546875" style="2" customWidth="1"/>
    <col min="9484" max="9484" width="11.42578125" style="2"/>
    <col min="9485" max="9485" width="13.42578125" style="2" bestFit="1" customWidth="1"/>
    <col min="9486" max="9487" width="11.42578125" style="2"/>
    <col min="9488" max="9488" width="15.28515625" style="2" bestFit="1" customWidth="1"/>
    <col min="9489" max="9724" width="11.42578125" style="2"/>
    <col min="9725" max="9727" width="11.5703125" style="2" customWidth="1"/>
    <col min="9728" max="9731" width="8.42578125" style="2" customWidth="1"/>
    <col min="9732" max="9732" width="40" style="2" customWidth="1"/>
    <col min="9733" max="9733" width="25.85546875" style="2" customWidth="1"/>
    <col min="9734" max="9738" width="10.85546875" style="2" customWidth="1"/>
    <col min="9739" max="9739" width="11.85546875" style="2" customWidth="1"/>
    <col min="9740" max="9740" width="11.42578125" style="2"/>
    <col min="9741" max="9741" width="13.42578125" style="2" bestFit="1" customWidth="1"/>
    <col min="9742" max="9743" width="11.42578125" style="2"/>
    <col min="9744" max="9744" width="15.28515625" style="2" bestFit="1" customWidth="1"/>
    <col min="9745" max="9980" width="11.42578125" style="2"/>
    <col min="9981" max="9983" width="11.5703125" style="2" customWidth="1"/>
    <col min="9984" max="9987" width="8.42578125" style="2" customWidth="1"/>
    <col min="9988" max="9988" width="40" style="2" customWidth="1"/>
    <col min="9989" max="9989" width="25.85546875" style="2" customWidth="1"/>
    <col min="9990" max="9994" width="10.85546875" style="2" customWidth="1"/>
    <col min="9995" max="9995" width="11.85546875" style="2" customWidth="1"/>
    <col min="9996" max="9996" width="11.42578125" style="2"/>
    <col min="9997" max="9997" width="13.42578125" style="2" bestFit="1" customWidth="1"/>
    <col min="9998" max="9999" width="11.42578125" style="2"/>
    <col min="10000" max="10000" width="15.28515625" style="2" bestFit="1" customWidth="1"/>
    <col min="10001" max="10236" width="11.42578125" style="2"/>
    <col min="10237" max="10239" width="11.5703125" style="2" customWidth="1"/>
    <col min="10240" max="10243" width="8.42578125" style="2" customWidth="1"/>
    <col min="10244" max="10244" width="40" style="2" customWidth="1"/>
    <col min="10245" max="10245" width="25.85546875" style="2" customWidth="1"/>
    <col min="10246" max="10250" width="10.85546875" style="2" customWidth="1"/>
    <col min="10251" max="10251" width="11.85546875" style="2" customWidth="1"/>
    <col min="10252" max="10252" width="11.42578125" style="2"/>
    <col min="10253" max="10253" width="13.42578125" style="2" bestFit="1" customWidth="1"/>
    <col min="10254" max="10255" width="11.42578125" style="2"/>
    <col min="10256" max="10256" width="15.28515625" style="2" bestFit="1" customWidth="1"/>
    <col min="10257" max="10492" width="11.42578125" style="2"/>
    <col min="10493" max="10495" width="11.5703125" style="2" customWidth="1"/>
    <col min="10496" max="10499" width="8.42578125" style="2" customWidth="1"/>
    <col min="10500" max="10500" width="40" style="2" customWidth="1"/>
    <col min="10501" max="10501" width="25.85546875" style="2" customWidth="1"/>
    <col min="10502" max="10506" width="10.85546875" style="2" customWidth="1"/>
    <col min="10507" max="10507" width="11.85546875" style="2" customWidth="1"/>
    <col min="10508" max="10508" width="11.42578125" style="2"/>
    <col min="10509" max="10509" width="13.42578125" style="2" bestFit="1" customWidth="1"/>
    <col min="10510" max="10511" width="11.42578125" style="2"/>
    <col min="10512" max="10512" width="15.28515625" style="2" bestFit="1" customWidth="1"/>
    <col min="10513" max="10748" width="11.42578125" style="2"/>
    <col min="10749" max="10751" width="11.5703125" style="2" customWidth="1"/>
    <col min="10752" max="10755" width="8.42578125" style="2" customWidth="1"/>
    <col min="10756" max="10756" width="40" style="2" customWidth="1"/>
    <col min="10757" max="10757" width="25.85546875" style="2" customWidth="1"/>
    <col min="10758" max="10762" width="10.85546875" style="2" customWidth="1"/>
    <col min="10763" max="10763" width="11.85546875" style="2" customWidth="1"/>
    <col min="10764" max="10764" width="11.42578125" style="2"/>
    <col min="10765" max="10765" width="13.42578125" style="2" bestFit="1" customWidth="1"/>
    <col min="10766" max="10767" width="11.42578125" style="2"/>
    <col min="10768" max="10768" width="15.28515625" style="2" bestFit="1" customWidth="1"/>
    <col min="10769" max="11004" width="11.42578125" style="2"/>
    <col min="11005" max="11007" width="11.5703125" style="2" customWidth="1"/>
    <col min="11008" max="11011" width="8.42578125" style="2" customWidth="1"/>
    <col min="11012" max="11012" width="40" style="2" customWidth="1"/>
    <col min="11013" max="11013" width="25.85546875" style="2" customWidth="1"/>
    <col min="11014" max="11018" width="10.85546875" style="2" customWidth="1"/>
    <col min="11019" max="11019" width="11.85546875" style="2" customWidth="1"/>
    <col min="11020" max="11020" width="11.42578125" style="2"/>
    <col min="11021" max="11021" width="13.42578125" style="2" bestFit="1" customWidth="1"/>
    <col min="11022" max="11023" width="11.42578125" style="2"/>
    <col min="11024" max="11024" width="15.28515625" style="2" bestFit="1" customWidth="1"/>
    <col min="11025" max="11260" width="11.42578125" style="2"/>
    <col min="11261" max="11263" width="11.5703125" style="2" customWidth="1"/>
    <col min="11264" max="11267" width="8.42578125" style="2" customWidth="1"/>
    <col min="11268" max="11268" width="40" style="2" customWidth="1"/>
    <col min="11269" max="11269" width="25.85546875" style="2" customWidth="1"/>
    <col min="11270" max="11274" width="10.85546875" style="2" customWidth="1"/>
    <col min="11275" max="11275" width="11.85546875" style="2" customWidth="1"/>
    <col min="11276" max="11276" width="11.42578125" style="2"/>
    <col min="11277" max="11277" width="13.42578125" style="2" bestFit="1" customWidth="1"/>
    <col min="11278" max="11279" width="11.42578125" style="2"/>
    <col min="11280" max="11280" width="15.28515625" style="2" bestFit="1" customWidth="1"/>
    <col min="11281" max="11516" width="11.42578125" style="2"/>
    <col min="11517" max="11519" width="11.5703125" style="2" customWidth="1"/>
    <col min="11520" max="11523" width="8.42578125" style="2" customWidth="1"/>
    <col min="11524" max="11524" width="40" style="2" customWidth="1"/>
    <col min="11525" max="11525" width="25.85546875" style="2" customWidth="1"/>
    <col min="11526" max="11530" width="10.85546875" style="2" customWidth="1"/>
    <col min="11531" max="11531" width="11.85546875" style="2" customWidth="1"/>
    <col min="11532" max="11532" width="11.42578125" style="2"/>
    <col min="11533" max="11533" width="13.42578125" style="2" bestFit="1" customWidth="1"/>
    <col min="11534" max="11535" width="11.42578125" style="2"/>
    <col min="11536" max="11536" width="15.28515625" style="2" bestFit="1" customWidth="1"/>
    <col min="11537" max="11772" width="11.42578125" style="2"/>
    <col min="11773" max="11775" width="11.5703125" style="2" customWidth="1"/>
    <col min="11776" max="11779" width="8.42578125" style="2" customWidth="1"/>
    <col min="11780" max="11780" width="40" style="2" customWidth="1"/>
    <col min="11781" max="11781" width="25.85546875" style="2" customWidth="1"/>
    <col min="11782" max="11786" width="10.85546875" style="2" customWidth="1"/>
    <col min="11787" max="11787" width="11.85546875" style="2" customWidth="1"/>
    <col min="11788" max="11788" width="11.42578125" style="2"/>
    <col min="11789" max="11789" width="13.42578125" style="2" bestFit="1" customWidth="1"/>
    <col min="11790" max="11791" width="11.42578125" style="2"/>
    <col min="11792" max="11792" width="15.28515625" style="2" bestFit="1" customWidth="1"/>
    <col min="11793" max="12028" width="11.42578125" style="2"/>
    <col min="12029" max="12031" width="11.5703125" style="2" customWidth="1"/>
    <col min="12032" max="12035" width="8.42578125" style="2" customWidth="1"/>
    <col min="12036" max="12036" width="40" style="2" customWidth="1"/>
    <col min="12037" max="12037" width="25.85546875" style="2" customWidth="1"/>
    <col min="12038" max="12042" width="10.85546875" style="2" customWidth="1"/>
    <col min="12043" max="12043" width="11.85546875" style="2" customWidth="1"/>
    <col min="12044" max="12044" width="11.42578125" style="2"/>
    <col min="12045" max="12045" width="13.42578125" style="2" bestFit="1" customWidth="1"/>
    <col min="12046" max="12047" width="11.42578125" style="2"/>
    <col min="12048" max="12048" width="15.28515625" style="2" bestFit="1" customWidth="1"/>
    <col min="12049" max="12284" width="11.42578125" style="2"/>
    <col min="12285" max="12287" width="11.5703125" style="2" customWidth="1"/>
    <col min="12288" max="12291" width="8.42578125" style="2" customWidth="1"/>
    <col min="12292" max="12292" width="40" style="2" customWidth="1"/>
    <col min="12293" max="12293" width="25.85546875" style="2" customWidth="1"/>
    <col min="12294" max="12298" width="10.85546875" style="2" customWidth="1"/>
    <col min="12299" max="12299" width="11.85546875" style="2" customWidth="1"/>
    <col min="12300" max="12300" width="11.42578125" style="2"/>
    <col min="12301" max="12301" width="13.42578125" style="2" bestFit="1" customWidth="1"/>
    <col min="12302" max="12303" width="11.42578125" style="2"/>
    <col min="12304" max="12304" width="15.28515625" style="2" bestFit="1" customWidth="1"/>
    <col min="12305" max="12540" width="11.42578125" style="2"/>
    <col min="12541" max="12543" width="11.5703125" style="2" customWidth="1"/>
    <col min="12544" max="12547" width="8.42578125" style="2" customWidth="1"/>
    <col min="12548" max="12548" width="40" style="2" customWidth="1"/>
    <col min="12549" max="12549" width="25.85546875" style="2" customWidth="1"/>
    <col min="12550" max="12554" width="10.85546875" style="2" customWidth="1"/>
    <col min="12555" max="12555" width="11.85546875" style="2" customWidth="1"/>
    <col min="12556" max="12556" width="11.42578125" style="2"/>
    <col min="12557" max="12557" width="13.42578125" style="2" bestFit="1" customWidth="1"/>
    <col min="12558" max="12559" width="11.42578125" style="2"/>
    <col min="12560" max="12560" width="15.28515625" style="2" bestFit="1" customWidth="1"/>
    <col min="12561" max="12796" width="11.42578125" style="2"/>
    <col min="12797" max="12799" width="11.5703125" style="2" customWidth="1"/>
    <col min="12800" max="12803" width="8.42578125" style="2" customWidth="1"/>
    <col min="12804" max="12804" width="40" style="2" customWidth="1"/>
    <col min="12805" max="12805" width="25.85546875" style="2" customWidth="1"/>
    <col min="12806" max="12810" width="10.85546875" style="2" customWidth="1"/>
    <col min="12811" max="12811" width="11.85546875" style="2" customWidth="1"/>
    <col min="12812" max="12812" width="11.42578125" style="2"/>
    <col min="12813" max="12813" width="13.42578125" style="2" bestFit="1" customWidth="1"/>
    <col min="12814" max="12815" width="11.42578125" style="2"/>
    <col min="12816" max="12816" width="15.28515625" style="2" bestFit="1" customWidth="1"/>
    <col min="12817" max="13052" width="11.42578125" style="2"/>
    <col min="13053" max="13055" width="11.5703125" style="2" customWidth="1"/>
    <col min="13056" max="13059" width="8.42578125" style="2" customWidth="1"/>
    <col min="13060" max="13060" width="40" style="2" customWidth="1"/>
    <col min="13061" max="13061" width="25.85546875" style="2" customWidth="1"/>
    <col min="13062" max="13066" width="10.85546875" style="2" customWidth="1"/>
    <col min="13067" max="13067" width="11.85546875" style="2" customWidth="1"/>
    <col min="13068" max="13068" width="11.42578125" style="2"/>
    <col min="13069" max="13069" width="13.42578125" style="2" bestFit="1" customWidth="1"/>
    <col min="13070" max="13071" width="11.42578125" style="2"/>
    <col min="13072" max="13072" width="15.28515625" style="2" bestFit="1" customWidth="1"/>
    <col min="13073" max="13308" width="11.42578125" style="2"/>
    <col min="13309" max="13311" width="11.5703125" style="2" customWidth="1"/>
    <col min="13312" max="13315" width="8.42578125" style="2" customWidth="1"/>
    <col min="13316" max="13316" width="40" style="2" customWidth="1"/>
    <col min="13317" max="13317" width="25.85546875" style="2" customWidth="1"/>
    <col min="13318" max="13322" width="10.85546875" style="2" customWidth="1"/>
    <col min="13323" max="13323" width="11.85546875" style="2" customWidth="1"/>
    <col min="13324" max="13324" width="11.42578125" style="2"/>
    <col min="13325" max="13325" width="13.42578125" style="2" bestFit="1" customWidth="1"/>
    <col min="13326" max="13327" width="11.42578125" style="2"/>
    <col min="13328" max="13328" width="15.28515625" style="2" bestFit="1" customWidth="1"/>
    <col min="13329" max="13564" width="11.42578125" style="2"/>
    <col min="13565" max="13567" width="11.5703125" style="2" customWidth="1"/>
    <col min="13568" max="13571" width="8.42578125" style="2" customWidth="1"/>
    <col min="13572" max="13572" width="40" style="2" customWidth="1"/>
    <col min="13573" max="13573" width="25.85546875" style="2" customWidth="1"/>
    <col min="13574" max="13578" width="10.85546875" style="2" customWidth="1"/>
    <col min="13579" max="13579" width="11.85546875" style="2" customWidth="1"/>
    <col min="13580" max="13580" width="11.42578125" style="2"/>
    <col min="13581" max="13581" width="13.42578125" style="2" bestFit="1" customWidth="1"/>
    <col min="13582" max="13583" width="11.42578125" style="2"/>
    <col min="13584" max="13584" width="15.28515625" style="2" bestFit="1" customWidth="1"/>
    <col min="13585" max="13820" width="11.42578125" style="2"/>
    <col min="13821" max="13823" width="11.5703125" style="2" customWidth="1"/>
    <col min="13824" max="13827" width="8.42578125" style="2" customWidth="1"/>
    <col min="13828" max="13828" width="40" style="2" customWidth="1"/>
    <col min="13829" max="13829" width="25.85546875" style="2" customWidth="1"/>
    <col min="13830" max="13834" width="10.85546875" style="2" customWidth="1"/>
    <col min="13835" max="13835" width="11.85546875" style="2" customWidth="1"/>
    <col min="13836" max="13836" width="11.42578125" style="2"/>
    <col min="13837" max="13837" width="13.42578125" style="2" bestFit="1" customWidth="1"/>
    <col min="13838" max="13839" width="11.42578125" style="2"/>
    <col min="13840" max="13840" width="15.28515625" style="2" bestFit="1" customWidth="1"/>
    <col min="13841" max="14076" width="11.42578125" style="2"/>
    <col min="14077" max="14079" width="11.5703125" style="2" customWidth="1"/>
    <col min="14080" max="14083" width="8.42578125" style="2" customWidth="1"/>
    <col min="14084" max="14084" width="40" style="2" customWidth="1"/>
    <col min="14085" max="14085" width="25.85546875" style="2" customWidth="1"/>
    <col min="14086" max="14090" width="10.85546875" style="2" customWidth="1"/>
    <col min="14091" max="14091" width="11.85546875" style="2" customWidth="1"/>
    <col min="14092" max="14092" width="11.42578125" style="2"/>
    <col min="14093" max="14093" width="13.42578125" style="2" bestFit="1" customWidth="1"/>
    <col min="14094" max="14095" width="11.42578125" style="2"/>
    <col min="14096" max="14096" width="15.28515625" style="2" bestFit="1" customWidth="1"/>
    <col min="14097" max="14332" width="11.42578125" style="2"/>
    <col min="14333" max="14335" width="11.5703125" style="2" customWidth="1"/>
    <col min="14336" max="14339" width="8.42578125" style="2" customWidth="1"/>
    <col min="14340" max="14340" width="40" style="2" customWidth="1"/>
    <col min="14341" max="14341" width="25.85546875" style="2" customWidth="1"/>
    <col min="14342" max="14346" width="10.85546875" style="2" customWidth="1"/>
    <col min="14347" max="14347" width="11.85546875" style="2" customWidth="1"/>
    <col min="14348" max="14348" width="11.42578125" style="2"/>
    <col min="14349" max="14349" width="13.42578125" style="2" bestFit="1" customWidth="1"/>
    <col min="14350" max="14351" width="11.42578125" style="2"/>
    <col min="14352" max="14352" width="15.28515625" style="2" bestFit="1" customWidth="1"/>
    <col min="14353" max="14588" width="11.42578125" style="2"/>
    <col min="14589" max="14591" width="11.5703125" style="2" customWidth="1"/>
    <col min="14592" max="14595" width="8.42578125" style="2" customWidth="1"/>
    <col min="14596" max="14596" width="40" style="2" customWidth="1"/>
    <col min="14597" max="14597" width="25.85546875" style="2" customWidth="1"/>
    <col min="14598" max="14602" width="10.85546875" style="2" customWidth="1"/>
    <col min="14603" max="14603" width="11.85546875" style="2" customWidth="1"/>
    <col min="14604" max="14604" width="11.42578125" style="2"/>
    <col min="14605" max="14605" width="13.42578125" style="2" bestFit="1" customWidth="1"/>
    <col min="14606" max="14607" width="11.42578125" style="2"/>
    <col min="14608" max="14608" width="15.28515625" style="2" bestFit="1" customWidth="1"/>
    <col min="14609" max="14844" width="11.42578125" style="2"/>
    <col min="14845" max="14847" width="11.5703125" style="2" customWidth="1"/>
    <col min="14848" max="14851" width="8.42578125" style="2" customWidth="1"/>
    <col min="14852" max="14852" width="40" style="2" customWidth="1"/>
    <col min="14853" max="14853" width="25.85546875" style="2" customWidth="1"/>
    <col min="14854" max="14858" width="10.85546875" style="2" customWidth="1"/>
    <col min="14859" max="14859" width="11.85546875" style="2" customWidth="1"/>
    <col min="14860" max="14860" width="11.42578125" style="2"/>
    <col min="14861" max="14861" width="13.42578125" style="2" bestFit="1" customWidth="1"/>
    <col min="14862" max="14863" width="11.42578125" style="2"/>
    <col min="14864" max="14864" width="15.28515625" style="2" bestFit="1" customWidth="1"/>
    <col min="14865" max="15100" width="11.42578125" style="2"/>
    <col min="15101" max="15103" width="11.5703125" style="2" customWidth="1"/>
    <col min="15104" max="15107" width="8.42578125" style="2" customWidth="1"/>
    <col min="15108" max="15108" width="40" style="2" customWidth="1"/>
    <col min="15109" max="15109" width="25.85546875" style="2" customWidth="1"/>
    <col min="15110" max="15114" width="10.85546875" style="2" customWidth="1"/>
    <col min="15115" max="15115" width="11.85546875" style="2" customWidth="1"/>
    <col min="15116" max="15116" width="11.42578125" style="2"/>
    <col min="15117" max="15117" width="13.42578125" style="2" bestFit="1" customWidth="1"/>
    <col min="15118" max="15119" width="11.42578125" style="2"/>
    <col min="15120" max="15120" width="15.28515625" style="2" bestFit="1" customWidth="1"/>
    <col min="15121" max="15356" width="11.42578125" style="2"/>
    <col min="15357" max="15359" width="11.5703125" style="2" customWidth="1"/>
    <col min="15360" max="15363" width="8.42578125" style="2" customWidth="1"/>
    <col min="15364" max="15364" width="40" style="2" customWidth="1"/>
    <col min="15365" max="15365" width="25.85546875" style="2" customWidth="1"/>
    <col min="15366" max="15370" width="10.85546875" style="2" customWidth="1"/>
    <col min="15371" max="15371" width="11.85546875" style="2" customWidth="1"/>
    <col min="15372" max="15372" width="11.42578125" style="2"/>
    <col min="15373" max="15373" width="13.42578125" style="2" bestFit="1" customWidth="1"/>
    <col min="15374" max="15375" width="11.42578125" style="2"/>
    <col min="15376" max="15376" width="15.28515625" style="2" bestFit="1" customWidth="1"/>
    <col min="15377" max="15612" width="11.42578125" style="2"/>
    <col min="15613" max="15615" width="11.5703125" style="2" customWidth="1"/>
    <col min="15616" max="15619" width="8.42578125" style="2" customWidth="1"/>
    <col min="15620" max="15620" width="40" style="2" customWidth="1"/>
    <col min="15621" max="15621" width="25.85546875" style="2" customWidth="1"/>
    <col min="15622" max="15626" width="10.85546875" style="2" customWidth="1"/>
    <col min="15627" max="15627" width="11.85546875" style="2" customWidth="1"/>
    <col min="15628" max="15628" width="11.42578125" style="2"/>
    <col min="15629" max="15629" width="13.42578125" style="2" bestFit="1" customWidth="1"/>
    <col min="15630" max="15631" width="11.42578125" style="2"/>
    <col min="15632" max="15632" width="15.28515625" style="2" bestFit="1" customWidth="1"/>
    <col min="15633" max="15868" width="11.42578125" style="2"/>
    <col min="15869" max="15871" width="11.5703125" style="2" customWidth="1"/>
    <col min="15872" max="15875" width="8.42578125" style="2" customWidth="1"/>
    <col min="15876" max="15876" width="40" style="2" customWidth="1"/>
    <col min="15877" max="15877" width="25.85546875" style="2" customWidth="1"/>
    <col min="15878" max="15882" width="10.85546875" style="2" customWidth="1"/>
    <col min="15883" max="15883" width="11.85546875" style="2" customWidth="1"/>
    <col min="15884" max="15884" width="11.42578125" style="2"/>
    <col min="15885" max="15885" width="13.42578125" style="2" bestFit="1" customWidth="1"/>
    <col min="15886" max="15887" width="11.42578125" style="2"/>
    <col min="15888" max="15888" width="15.28515625" style="2" bestFit="1" customWidth="1"/>
    <col min="15889" max="16124" width="11.42578125" style="2"/>
    <col min="16125" max="16127" width="11.5703125" style="2" customWidth="1"/>
    <col min="16128" max="16131" width="8.42578125" style="2" customWidth="1"/>
    <col min="16132" max="16132" width="40" style="2" customWidth="1"/>
    <col min="16133" max="16133" width="25.85546875" style="2" customWidth="1"/>
    <col min="16134" max="16138" width="10.85546875" style="2" customWidth="1"/>
    <col min="16139" max="16139" width="11.85546875" style="2" customWidth="1"/>
    <col min="16140" max="16140" width="11.42578125" style="2"/>
    <col min="16141" max="16141" width="13.42578125" style="2" bestFit="1" customWidth="1"/>
    <col min="16142" max="16143" width="11.42578125" style="2"/>
    <col min="16144" max="16144" width="15.28515625" style="2" bestFit="1" customWidth="1"/>
    <col min="16145" max="16384" width="11.42578125" style="2"/>
  </cols>
  <sheetData>
    <row r="1" spans="2:13" ht="23.25" thickBot="1" x14ac:dyDescent="0.3">
      <c r="B1" s="142" t="s">
        <v>569</v>
      </c>
      <c r="C1" s="142"/>
      <c r="D1" s="142"/>
      <c r="E1" s="142"/>
      <c r="F1" s="142"/>
      <c r="G1" s="142"/>
      <c r="H1" s="142"/>
      <c r="I1" s="142"/>
      <c r="J1" s="142"/>
      <c r="K1" s="142"/>
    </row>
    <row r="2" spans="2:13" ht="12" customHeight="1" x14ac:dyDescent="0.25">
      <c r="B2" s="143" t="s">
        <v>311</v>
      </c>
      <c r="C2" s="144"/>
      <c r="D2" s="144"/>
      <c r="E2" s="144"/>
      <c r="F2" s="144"/>
      <c r="G2" s="144"/>
      <c r="H2" s="144"/>
      <c r="I2" s="144"/>
      <c r="J2" s="144"/>
      <c r="K2" s="145"/>
    </row>
    <row r="3" spans="2:13" ht="45.75" hidden="1" customHeight="1" x14ac:dyDescent="0.25">
      <c r="B3" s="146"/>
      <c r="C3" s="147"/>
      <c r="D3" s="147"/>
      <c r="E3" s="147"/>
      <c r="F3" s="147"/>
      <c r="G3" s="147"/>
      <c r="H3" s="147"/>
      <c r="I3" s="147"/>
      <c r="J3" s="147"/>
      <c r="K3" s="148"/>
    </row>
    <row r="4" spans="2:13" ht="9.75" customHeight="1" x14ac:dyDescent="0.25">
      <c r="B4" s="146"/>
      <c r="C4" s="147"/>
      <c r="D4" s="147"/>
      <c r="E4" s="147"/>
      <c r="F4" s="147"/>
      <c r="G4" s="147"/>
      <c r="H4" s="147"/>
      <c r="I4" s="147"/>
      <c r="J4" s="147"/>
      <c r="K4" s="148"/>
    </row>
    <row r="5" spans="2:13" ht="9.75" hidden="1" customHeight="1" x14ac:dyDescent="0.25">
      <c r="B5" s="146"/>
      <c r="C5" s="147"/>
      <c r="D5" s="147"/>
      <c r="E5" s="147"/>
      <c r="F5" s="147"/>
      <c r="G5" s="147"/>
      <c r="H5" s="147"/>
      <c r="I5" s="147"/>
      <c r="J5" s="147"/>
      <c r="K5" s="148"/>
      <c r="M5" s="3"/>
    </row>
    <row r="6" spans="2:13" ht="9.75" hidden="1" customHeight="1" x14ac:dyDescent="0.25">
      <c r="B6" s="146"/>
      <c r="C6" s="147"/>
      <c r="D6" s="147"/>
      <c r="E6" s="147"/>
      <c r="F6" s="147"/>
      <c r="G6" s="147"/>
      <c r="H6" s="147"/>
      <c r="I6" s="147"/>
      <c r="J6" s="147"/>
      <c r="K6" s="148"/>
    </row>
    <row r="7" spans="2:13" ht="16.5" customHeight="1" thickBot="1" x14ac:dyDescent="0.3">
      <c r="B7" s="146"/>
      <c r="C7" s="147"/>
      <c r="D7" s="147"/>
      <c r="E7" s="147"/>
      <c r="F7" s="147"/>
      <c r="G7" s="147"/>
      <c r="H7" s="147"/>
      <c r="I7" s="147"/>
      <c r="J7" s="147"/>
      <c r="K7" s="148"/>
    </row>
    <row r="8" spans="2:13" ht="21.75" customHeight="1" thickBot="1" x14ac:dyDescent="0.3">
      <c r="B8" s="149" t="s">
        <v>312</v>
      </c>
      <c r="C8" s="150"/>
      <c r="D8" s="150"/>
      <c r="E8" s="150"/>
      <c r="F8" s="150"/>
      <c r="G8" s="150"/>
      <c r="H8" s="150"/>
      <c r="I8" s="150"/>
      <c r="J8" s="150"/>
      <c r="K8" s="151"/>
    </row>
    <row r="9" spans="2:13" ht="21.75" customHeight="1" x14ac:dyDescent="0.25">
      <c r="B9" s="16" t="s">
        <v>106</v>
      </c>
      <c r="C9" s="17" t="s">
        <v>313</v>
      </c>
      <c r="D9" s="17" t="s">
        <v>314</v>
      </c>
      <c r="E9" s="17" t="s">
        <v>107</v>
      </c>
      <c r="F9" s="17" t="s">
        <v>108</v>
      </c>
      <c r="G9" s="17" t="s">
        <v>109</v>
      </c>
      <c r="H9" s="17" t="s">
        <v>315</v>
      </c>
      <c r="I9" s="17" t="s">
        <v>110</v>
      </c>
      <c r="J9" s="17" t="s">
        <v>110</v>
      </c>
      <c r="K9" s="78" t="s">
        <v>316</v>
      </c>
    </row>
    <row r="10" spans="2:13" ht="21" customHeight="1" thickBot="1" x14ac:dyDescent="0.35">
      <c r="B10" s="4" t="s">
        <v>55</v>
      </c>
      <c r="C10" s="5" t="s">
        <v>101</v>
      </c>
      <c r="D10" s="5" t="s">
        <v>114</v>
      </c>
      <c r="E10" s="5" t="s">
        <v>47</v>
      </c>
      <c r="F10" s="5" t="s">
        <v>115</v>
      </c>
      <c r="G10" s="5" t="s">
        <v>4</v>
      </c>
      <c r="H10" s="5" t="s">
        <v>317</v>
      </c>
      <c r="I10" s="5"/>
      <c r="J10" s="6" t="s">
        <v>116</v>
      </c>
      <c r="K10" s="79" t="s">
        <v>318</v>
      </c>
      <c r="L10" s="7"/>
    </row>
    <row r="11" spans="2:13" ht="21.75" customHeight="1" thickBot="1" x14ac:dyDescent="0.3">
      <c r="B11" s="136" t="s">
        <v>319</v>
      </c>
      <c r="C11" s="137"/>
      <c r="D11" s="137"/>
      <c r="E11" s="137"/>
      <c r="F11" s="137"/>
      <c r="G11" s="137"/>
      <c r="H11" s="137"/>
      <c r="I11" s="137"/>
      <c r="J11" s="137"/>
      <c r="K11" s="138"/>
    </row>
    <row r="12" spans="2:13" ht="21.75" customHeight="1" thickBot="1" x14ac:dyDescent="0.3">
      <c r="B12" s="8" t="s">
        <v>106</v>
      </c>
      <c r="C12" s="9" t="s">
        <v>313</v>
      </c>
      <c r="D12" s="9" t="s">
        <v>314</v>
      </c>
      <c r="E12" s="9" t="s">
        <v>107</v>
      </c>
      <c r="F12" s="9" t="s">
        <v>108</v>
      </c>
      <c r="G12" s="9" t="s">
        <v>109</v>
      </c>
      <c r="H12" s="9" t="s">
        <v>315</v>
      </c>
      <c r="I12" s="9"/>
      <c r="J12" s="9" t="s">
        <v>110</v>
      </c>
      <c r="K12" s="80" t="s">
        <v>316</v>
      </c>
    </row>
    <row r="13" spans="2:13" ht="21" customHeight="1" x14ac:dyDescent="0.3">
      <c r="B13" s="10" t="s">
        <v>55</v>
      </c>
      <c r="C13" s="11" t="s">
        <v>101</v>
      </c>
      <c r="D13" s="11" t="s">
        <v>114</v>
      </c>
      <c r="E13" s="11" t="s">
        <v>47</v>
      </c>
      <c r="F13" s="11" t="s">
        <v>115</v>
      </c>
      <c r="G13" s="11" t="s">
        <v>4</v>
      </c>
      <c r="H13" s="11" t="s">
        <v>320</v>
      </c>
      <c r="I13" s="11"/>
      <c r="J13" s="12" t="s">
        <v>119</v>
      </c>
      <c r="K13" s="81" t="s">
        <v>321</v>
      </c>
      <c r="L13" s="7"/>
    </row>
    <row r="14" spans="2:13" ht="21" customHeight="1" thickBot="1" x14ac:dyDescent="0.35">
      <c r="B14" s="10" t="s">
        <v>55</v>
      </c>
      <c r="C14" s="13" t="s">
        <v>101</v>
      </c>
      <c r="D14" s="13" t="s">
        <v>114</v>
      </c>
      <c r="E14" s="13" t="s">
        <v>47</v>
      </c>
      <c r="F14" s="13" t="s">
        <v>115</v>
      </c>
      <c r="G14" s="13" t="s">
        <v>4</v>
      </c>
      <c r="H14" s="13" t="s">
        <v>322</v>
      </c>
      <c r="I14" s="13"/>
      <c r="J14" s="14" t="s">
        <v>142</v>
      </c>
      <c r="K14" s="79" t="s">
        <v>103</v>
      </c>
      <c r="L14" s="7"/>
      <c r="M14" s="15"/>
    </row>
    <row r="15" spans="2:13" ht="21.75" customHeight="1" thickBot="1" x14ac:dyDescent="0.3">
      <c r="B15" s="139" t="s">
        <v>323</v>
      </c>
      <c r="C15" s="140"/>
      <c r="D15" s="140"/>
      <c r="E15" s="140"/>
      <c r="F15" s="140"/>
      <c r="G15" s="140"/>
      <c r="H15" s="140"/>
      <c r="I15" s="140"/>
      <c r="J15" s="140"/>
      <c r="K15" s="141"/>
    </row>
    <row r="16" spans="2:13" ht="21.75" customHeight="1" x14ac:dyDescent="0.25">
      <c r="B16" s="16" t="s">
        <v>106</v>
      </c>
      <c r="C16" s="17" t="s">
        <v>313</v>
      </c>
      <c r="D16" s="17" t="s">
        <v>314</v>
      </c>
      <c r="E16" s="17" t="s">
        <v>107</v>
      </c>
      <c r="F16" s="17" t="s">
        <v>108</v>
      </c>
      <c r="G16" s="17" t="s">
        <v>109</v>
      </c>
      <c r="H16" s="17" t="s">
        <v>315</v>
      </c>
      <c r="I16" s="17"/>
      <c r="J16" s="17" t="s">
        <v>110</v>
      </c>
      <c r="K16" s="78" t="s">
        <v>316</v>
      </c>
    </row>
    <row r="17" spans="2:14" ht="21" customHeight="1" x14ac:dyDescent="0.3">
      <c r="B17" s="4" t="s">
        <v>55</v>
      </c>
      <c r="C17" s="5" t="s">
        <v>101</v>
      </c>
      <c r="D17" s="5" t="s">
        <v>122</v>
      </c>
      <c r="E17" s="5" t="s">
        <v>47</v>
      </c>
      <c r="F17" s="5" t="s">
        <v>115</v>
      </c>
      <c r="G17" s="5" t="s">
        <v>7</v>
      </c>
      <c r="H17" s="5" t="s">
        <v>320</v>
      </c>
      <c r="I17" s="5"/>
      <c r="J17" s="6" t="s">
        <v>123</v>
      </c>
      <c r="K17" s="82" t="s">
        <v>324</v>
      </c>
      <c r="L17" s="7"/>
    </row>
    <row r="18" spans="2:14" ht="21" customHeight="1" thickBot="1" x14ac:dyDescent="0.35">
      <c r="B18" s="4" t="s">
        <v>55</v>
      </c>
      <c r="C18" s="18" t="s">
        <v>101</v>
      </c>
      <c r="D18" s="18" t="s">
        <v>126</v>
      </c>
      <c r="E18" s="18" t="s">
        <v>47</v>
      </c>
      <c r="F18" s="18" t="s">
        <v>127</v>
      </c>
      <c r="G18" s="18" t="s">
        <v>14</v>
      </c>
      <c r="H18" s="18" t="s">
        <v>320</v>
      </c>
      <c r="I18" s="18"/>
      <c r="J18" s="19" t="s">
        <v>128</v>
      </c>
      <c r="K18" s="83" t="s">
        <v>325</v>
      </c>
      <c r="L18" s="7"/>
    </row>
    <row r="19" spans="2:14" ht="21.75" customHeight="1" thickBot="1" x14ac:dyDescent="0.3">
      <c r="B19" s="136" t="s">
        <v>326</v>
      </c>
      <c r="C19" s="137"/>
      <c r="D19" s="137"/>
      <c r="E19" s="137"/>
      <c r="F19" s="137"/>
      <c r="G19" s="137"/>
      <c r="H19" s="137"/>
      <c r="I19" s="137"/>
      <c r="J19" s="137"/>
      <c r="K19" s="138"/>
    </row>
    <row r="20" spans="2:14" ht="21.75" customHeight="1" x14ac:dyDescent="0.25">
      <c r="B20" s="16" t="s">
        <v>106</v>
      </c>
      <c r="C20" s="17" t="s">
        <v>313</v>
      </c>
      <c r="D20" s="17" t="s">
        <v>314</v>
      </c>
      <c r="E20" s="17" t="s">
        <v>107</v>
      </c>
      <c r="F20" s="17" t="s">
        <v>108</v>
      </c>
      <c r="G20" s="17" t="s">
        <v>109</v>
      </c>
      <c r="H20" s="17" t="s">
        <v>315</v>
      </c>
      <c r="I20" s="17"/>
      <c r="J20" s="17" t="s">
        <v>110</v>
      </c>
      <c r="K20" s="78" t="s">
        <v>316</v>
      </c>
    </row>
    <row r="21" spans="2:14" ht="21" customHeight="1" x14ac:dyDescent="0.3">
      <c r="B21" s="4" t="s">
        <v>55</v>
      </c>
      <c r="C21" s="18" t="s">
        <v>101</v>
      </c>
      <c r="D21" s="18" t="s">
        <v>185</v>
      </c>
      <c r="E21" s="18" t="s">
        <v>47</v>
      </c>
      <c r="F21" s="18" t="s">
        <v>115</v>
      </c>
      <c r="G21" s="18" t="s">
        <v>5</v>
      </c>
      <c r="H21" s="18" t="s">
        <v>320</v>
      </c>
      <c r="I21" s="18"/>
      <c r="J21" s="19" t="s">
        <v>186</v>
      </c>
      <c r="K21" s="84" t="s">
        <v>327</v>
      </c>
      <c r="L21" s="7"/>
    </row>
    <row r="22" spans="2:14" ht="21" customHeight="1" x14ac:dyDescent="0.3">
      <c r="B22" s="10" t="s">
        <v>55</v>
      </c>
      <c r="C22" s="13" t="s">
        <v>101</v>
      </c>
      <c r="D22" s="13" t="s">
        <v>102</v>
      </c>
      <c r="E22" s="13" t="s">
        <v>47</v>
      </c>
      <c r="F22" s="13" t="s">
        <v>178</v>
      </c>
      <c r="G22" s="13" t="s">
        <v>3</v>
      </c>
      <c r="H22" s="13" t="s">
        <v>317</v>
      </c>
      <c r="I22" s="13"/>
      <c r="J22" s="14" t="s">
        <v>190</v>
      </c>
      <c r="K22" s="84" t="s">
        <v>100</v>
      </c>
      <c r="L22" s="7"/>
    </row>
    <row r="23" spans="2:14" ht="21" hidden="1" customHeight="1" x14ac:dyDescent="0.25">
      <c r="B23" s="20"/>
      <c r="C23" s="21"/>
      <c r="D23" s="21"/>
      <c r="E23" s="21"/>
      <c r="F23" s="21"/>
      <c r="G23" s="21"/>
      <c r="H23" s="21"/>
      <c r="I23" s="21"/>
      <c r="J23" s="21"/>
      <c r="K23" s="84" t="s">
        <v>200</v>
      </c>
    </row>
    <row r="24" spans="2:14" ht="21" customHeight="1" x14ac:dyDescent="0.25">
      <c r="B24" s="4" t="s">
        <v>55</v>
      </c>
      <c r="C24" s="18" t="s">
        <v>101</v>
      </c>
      <c r="D24" s="18" t="s">
        <v>102</v>
      </c>
      <c r="E24" s="18" t="s">
        <v>47</v>
      </c>
      <c r="F24" s="18" t="s">
        <v>178</v>
      </c>
      <c r="G24" s="18" t="s">
        <v>3</v>
      </c>
      <c r="H24" s="18" t="s">
        <v>328</v>
      </c>
      <c r="I24" s="18"/>
      <c r="J24" s="19" t="s">
        <v>193</v>
      </c>
      <c r="K24" s="84" t="s">
        <v>329</v>
      </c>
      <c r="L24" s="22"/>
    </row>
    <row r="25" spans="2:14" ht="21" customHeight="1" x14ac:dyDescent="0.25">
      <c r="B25" s="23" t="s">
        <v>56</v>
      </c>
      <c r="C25" s="24" t="s">
        <v>101</v>
      </c>
      <c r="D25" s="24" t="s">
        <v>196</v>
      </c>
      <c r="E25" s="24" t="s">
        <v>59</v>
      </c>
      <c r="F25" s="24" t="s">
        <v>197</v>
      </c>
      <c r="G25" s="24" t="s">
        <v>39</v>
      </c>
      <c r="H25" s="24" t="s">
        <v>320</v>
      </c>
      <c r="I25" s="24"/>
      <c r="J25" s="25" t="s">
        <v>198</v>
      </c>
      <c r="K25" s="83" t="s">
        <v>330</v>
      </c>
      <c r="L25" s="26"/>
      <c r="M25" s="26"/>
      <c r="N25" s="3"/>
    </row>
    <row r="26" spans="2:14" ht="21" customHeight="1" x14ac:dyDescent="0.3">
      <c r="B26" s="27">
        <v>9001</v>
      </c>
      <c r="C26" s="24" t="s">
        <v>101</v>
      </c>
      <c r="D26" s="18" t="s">
        <v>102</v>
      </c>
      <c r="E26" s="18" t="s">
        <v>47</v>
      </c>
      <c r="F26" s="18" t="s">
        <v>178</v>
      </c>
      <c r="G26" s="18" t="s">
        <v>3</v>
      </c>
      <c r="H26" s="28"/>
      <c r="I26" s="28"/>
      <c r="J26" s="29" t="s">
        <v>331</v>
      </c>
      <c r="K26" s="84" t="s">
        <v>332</v>
      </c>
      <c r="L26" s="7"/>
    </row>
    <row r="27" spans="2:14" ht="21" customHeight="1" thickBot="1" x14ac:dyDescent="0.35">
      <c r="B27" s="30">
        <v>9002</v>
      </c>
      <c r="C27" s="31">
        <v>2001621</v>
      </c>
      <c r="D27" s="31">
        <v>6000026</v>
      </c>
      <c r="E27" s="32" t="s">
        <v>47</v>
      </c>
      <c r="F27" s="32" t="s">
        <v>115</v>
      </c>
      <c r="G27" s="32" t="s">
        <v>6</v>
      </c>
      <c r="H27" s="32"/>
      <c r="I27" s="32"/>
      <c r="J27" s="33" t="s">
        <v>333</v>
      </c>
      <c r="K27" s="85" t="s">
        <v>334</v>
      </c>
      <c r="L27" s="7"/>
    </row>
    <row r="28" spans="2:14" ht="21.75" customHeight="1" thickBot="1" x14ac:dyDescent="0.3">
      <c r="B28" s="139" t="s">
        <v>335</v>
      </c>
      <c r="C28" s="140"/>
      <c r="D28" s="140"/>
      <c r="E28" s="140"/>
      <c r="F28" s="140"/>
      <c r="G28" s="140"/>
      <c r="H28" s="140"/>
      <c r="I28" s="140"/>
      <c r="J28" s="140"/>
      <c r="K28" s="141"/>
    </row>
    <row r="29" spans="2:14" ht="21.75" customHeight="1" x14ac:dyDescent="0.25">
      <c r="B29" s="16" t="s">
        <v>106</v>
      </c>
      <c r="C29" s="17" t="s">
        <v>313</v>
      </c>
      <c r="D29" s="17" t="s">
        <v>314</v>
      </c>
      <c r="E29" s="17" t="s">
        <v>107</v>
      </c>
      <c r="F29" s="17" t="s">
        <v>108</v>
      </c>
      <c r="G29" s="17" t="s">
        <v>109</v>
      </c>
      <c r="H29" s="17" t="s">
        <v>315</v>
      </c>
      <c r="I29" s="17"/>
      <c r="J29" s="17" t="s">
        <v>110</v>
      </c>
      <c r="K29" s="78" t="s">
        <v>316</v>
      </c>
    </row>
    <row r="30" spans="2:14" ht="21" customHeight="1" x14ac:dyDescent="0.25">
      <c r="B30" s="4" t="s">
        <v>55</v>
      </c>
      <c r="C30" s="5" t="s">
        <v>101</v>
      </c>
      <c r="D30" s="5" t="s">
        <v>114</v>
      </c>
      <c r="E30" s="5" t="s">
        <v>47</v>
      </c>
      <c r="F30" s="5" t="s">
        <v>115</v>
      </c>
      <c r="G30" s="5" t="s">
        <v>4</v>
      </c>
      <c r="H30" s="5" t="s">
        <v>336</v>
      </c>
      <c r="I30" s="5"/>
      <c r="J30" s="6" t="s">
        <v>116</v>
      </c>
      <c r="K30" s="82" t="s">
        <v>135</v>
      </c>
      <c r="L30" s="22"/>
    </row>
    <row r="31" spans="2:14" ht="21" customHeight="1" x14ac:dyDescent="0.3">
      <c r="B31" s="4" t="s">
        <v>55</v>
      </c>
      <c r="C31" s="5" t="s">
        <v>101</v>
      </c>
      <c r="D31" s="5" t="s">
        <v>114</v>
      </c>
      <c r="E31" s="5" t="s">
        <v>47</v>
      </c>
      <c r="F31" s="5" t="s">
        <v>115</v>
      </c>
      <c r="G31" s="5" t="s">
        <v>4</v>
      </c>
      <c r="H31" s="5" t="s">
        <v>328</v>
      </c>
      <c r="I31" s="5"/>
      <c r="J31" s="6" t="s">
        <v>116</v>
      </c>
      <c r="K31" s="84" t="s">
        <v>140</v>
      </c>
      <c r="L31" s="7"/>
    </row>
    <row r="32" spans="2:14" ht="18" x14ac:dyDescent="0.25">
      <c r="B32" s="4" t="s">
        <v>20</v>
      </c>
      <c r="C32" s="18" t="s">
        <v>132</v>
      </c>
      <c r="D32" s="18" t="s">
        <v>337</v>
      </c>
      <c r="E32" s="18" t="s">
        <v>1</v>
      </c>
      <c r="F32" s="18" t="s">
        <v>133</v>
      </c>
      <c r="G32" s="18" t="s">
        <v>13</v>
      </c>
      <c r="H32" s="18" t="s">
        <v>320</v>
      </c>
      <c r="I32" s="18"/>
      <c r="J32" s="19" t="s">
        <v>338</v>
      </c>
      <c r="K32" s="82" t="s">
        <v>339</v>
      </c>
      <c r="L32" s="22"/>
      <c r="M32" s="34"/>
    </row>
    <row r="33" spans="2:14" ht="27.75" customHeight="1" x14ac:dyDescent="0.25">
      <c r="B33" s="4" t="s">
        <v>20</v>
      </c>
      <c r="C33" s="18" t="s">
        <v>132</v>
      </c>
      <c r="D33" s="18" t="s">
        <v>340</v>
      </c>
      <c r="E33" s="18" t="s">
        <v>62</v>
      </c>
      <c r="F33" s="18" t="s">
        <v>133</v>
      </c>
      <c r="G33" s="18" t="s">
        <v>13</v>
      </c>
      <c r="H33" s="18" t="s">
        <v>320</v>
      </c>
      <c r="I33" s="18"/>
      <c r="J33" s="19" t="s">
        <v>341</v>
      </c>
      <c r="K33" s="82" t="s">
        <v>339</v>
      </c>
    </row>
    <row r="34" spans="2:14" ht="21" customHeight="1" x14ac:dyDescent="0.25">
      <c r="B34" s="4" t="s">
        <v>20</v>
      </c>
      <c r="C34" s="18" t="s">
        <v>132</v>
      </c>
      <c r="D34" s="18" t="s">
        <v>342</v>
      </c>
      <c r="E34" s="18" t="s">
        <v>1</v>
      </c>
      <c r="F34" s="18" t="s">
        <v>133</v>
      </c>
      <c r="G34" s="18" t="s">
        <v>13</v>
      </c>
      <c r="H34" s="18" t="s">
        <v>320</v>
      </c>
      <c r="I34" s="18"/>
      <c r="J34" s="19" t="s">
        <v>343</v>
      </c>
      <c r="K34" s="82" t="s">
        <v>339</v>
      </c>
    </row>
    <row r="35" spans="2:14" ht="21" customHeight="1" x14ac:dyDescent="0.3">
      <c r="B35" s="4" t="s">
        <v>20</v>
      </c>
      <c r="C35" s="18" t="s">
        <v>344</v>
      </c>
      <c r="D35" s="24" t="s">
        <v>345</v>
      </c>
      <c r="E35" s="24" t="s">
        <v>1</v>
      </c>
      <c r="F35" s="24" t="s">
        <v>133</v>
      </c>
      <c r="G35" s="24" t="s">
        <v>13</v>
      </c>
      <c r="H35" s="24" t="s">
        <v>320</v>
      </c>
      <c r="I35" s="24"/>
      <c r="J35" s="25" t="s">
        <v>346</v>
      </c>
      <c r="K35" s="82" t="s">
        <v>339</v>
      </c>
      <c r="M35" s="35"/>
    </row>
    <row r="36" spans="2:14" ht="27.75" customHeight="1" x14ac:dyDescent="0.25">
      <c r="B36" s="23" t="s">
        <v>20</v>
      </c>
      <c r="C36" s="36" t="s">
        <v>347</v>
      </c>
      <c r="D36" s="28" t="s">
        <v>348</v>
      </c>
      <c r="E36" s="28" t="s">
        <v>1</v>
      </c>
      <c r="F36" s="28" t="s">
        <v>133</v>
      </c>
      <c r="G36" s="28" t="s">
        <v>13</v>
      </c>
      <c r="H36" s="28" t="s">
        <v>320</v>
      </c>
      <c r="I36" s="28"/>
      <c r="J36" s="29" t="s">
        <v>349</v>
      </c>
      <c r="K36" s="82" t="s">
        <v>339</v>
      </c>
      <c r="M36" s="3"/>
    </row>
    <row r="37" spans="2:14" ht="21" customHeight="1" x14ac:dyDescent="0.25">
      <c r="B37" s="23" t="s">
        <v>56</v>
      </c>
      <c r="C37" s="36" t="s">
        <v>101</v>
      </c>
      <c r="D37" s="28" t="s">
        <v>350</v>
      </c>
      <c r="E37" s="28" t="s">
        <v>47</v>
      </c>
      <c r="F37" s="28" t="s">
        <v>178</v>
      </c>
      <c r="G37" s="28" t="s">
        <v>3</v>
      </c>
      <c r="H37" s="28" t="s">
        <v>320</v>
      </c>
      <c r="I37" s="28"/>
      <c r="J37" s="29" t="s">
        <v>351</v>
      </c>
      <c r="K37" s="84" t="s">
        <v>352</v>
      </c>
      <c r="L37" s="22"/>
    </row>
    <row r="38" spans="2:14" ht="21" customHeight="1" x14ac:dyDescent="0.3">
      <c r="B38" s="10" t="s">
        <v>56</v>
      </c>
      <c r="C38" s="13" t="s">
        <v>101</v>
      </c>
      <c r="D38" s="13" t="s">
        <v>146</v>
      </c>
      <c r="E38" s="13" t="s">
        <v>47</v>
      </c>
      <c r="F38" s="13" t="s">
        <v>147</v>
      </c>
      <c r="G38" s="13" t="s">
        <v>8</v>
      </c>
      <c r="H38" s="13" t="s">
        <v>320</v>
      </c>
      <c r="I38" s="13"/>
      <c r="J38" s="14" t="s">
        <v>353</v>
      </c>
      <c r="K38" s="82" t="s">
        <v>354</v>
      </c>
      <c r="L38" s="7"/>
    </row>
    <row r="39" spans="2:14" ht="21" customHeight="1" x14ac:dyDescent="0.25">
      <c r="B39" s="4" t="s">
        <v>56</v>
      </c>
      <c r="C39" s="18" t="s">
        <v>101</v>
      </c>
      <c r="D39" s="18" t="s">
        <v>146</v>
      </c>
      <c r="E39" s="18" t="s">
        <v>47</v>
      </c>
      <c r="F39" s="18" t="s">
        <v>147</v>
      </c>
      <c r="G39" s="18" t="s">
        <v>8</v>
      </c>
      <c r="H39" s="18" t="s">
        <v>322</v>
      </c>
      <c r="I39" s="18"/>
      <c r="J39" s="19" t="s">
        <v>355</v>
      </c>
      <c r="K39" s="82" t="s">
        <v>356</v>
      </c>
    </row>
    <row r="40" spans="2:14" ht="21" customHeight="1" x14ac:dyDescent="0.3">
      <c r="B40" s="10" t="s">
        <v>55</v>
      </c>
      <c r="C40" s="37" t="s">
        <v>101</v>
      </c>
      <c r="D40" s="28" t="s">
        <v>152</v>
      </c>
      <c r="E40" s="28" t="s">
        <v>47</v>
      </c>
      <c r="F40" s="28" t="s">
        <v>115</v>
      </c>
      <c r="G40" s="28" t="s">
        <v>5</v>
      </c>
      <c r="H40" s="28" t="s">
        <v>357</v>
      </c>
      <c r="I40" s="28"/>
      <c r="J40" s="29" t="s">
        <v>153</v>
      </c>
      <c r="K40" s="86" t="s">
        <v>151</v>
      </c>
      <c r="L40" s="7"/>
      <c r="M40" s="15"/>
    </row>
    <row r="41" spans="2:14" ht="21" customHeight="1" x14ac:dyDescent="0.3">
      <c r="B41" s="4" t="s">
        <v>55</v>
      </c>
      <c r="C41" s="18" t="s">
        <v>101</v>
      </c>
      <c r="D41" s="18" t="s">
        <v>152</v>
      </c>
      <c r="E41" s="18" t="s">
        <v>47</v>
      </c>
      <c r="F41" s="18" t="s">
        <v>115</v>
      </c>
      <c r="G41" s="18" t="s">
        <v>5</v>
      </c>
      <c r="H41" s="18" t="s">
        <v>336</v>
      </c>
      <c r="I41" s="18"/>
      <c r="J41" s="19" t="s">
        <v>128</v>
      </c>
      <c r="K41" s="82" t="s">
        <v>155</v>
      </c>
      <c r="L41" s="7"/>
      <c r="M41" s="15"/>
    </row>
    <row r="42" spans="2:14" ht="21" customHeight="1" x14ac:dyDescent="0.3">
      <c r="B42" s="4" t="s">
        <v>55</v>
      </c>
      <c r="C42" s="18" t="s">
        <v>101</v>
      </c>
      <c r="D42" s="18" t="s">
        <v>152</v>
      </c>
      <c r="E42" s="18" t="s">
        <v>47</v>
      </c>
      <c r="F42" s="18" t="s">
        <v>115</v>
      </c>
      <c r="G42" s="18" t="s">
        <v>5</v>
      </c>
      <c r="H42" s="18" t="s">
        <v>317</v>
      </c>
      <c r="I42" s="18"/>
      <c r="J42" s="19" t="s">
        <v>128</v>
      </c>
      <c r="K42" s="82" t="s">
        <v>358</v>
      </c>
      <c r="L42" s="7"/>
      <c r="M42" s="15"/>
    </row>
    <row r="43" spans="2:14" ht="21" customHeight="1" x14ac:dyDescent="0.25">
      <c r="B43" s="4" t="s">
        <v>55</v>
      </c>
      <c r="C43" s="18" t="s">
        <v>101</v>
      </c>
      <c r="D43" s="18" t="s">
        <v>152</v>
      </c>
      <c r="E43" s="18" t="s">
        <v>47</v>
      </c>
      <c r="F43" s="18" t="s">
        <v>115</v>
      </c>
      <c r="G43" s="18" t="s">
        <v>5</v>
      </c>
      <c r="H43" s="18" t="s">
        <v>359</v>
      </c>
      <c r="I43" s="18"/>
      <c r="J43" s="19" t="s">
        <v>153</v>
      </c>
      <c r="K43" s="82" t="s">
        <v>360</v>
      </c>
      <c r="L43" s="22"/>
      <c r="M43" s="15"/>
    </row>
    <row r="44" spans="2:14" ht="21" customHeight="1" x14ac:dyDescent="0.3">
      <c r="B44" s="4" t="s">
        <v>55</v>
      </c>
      <c r="C44" s="18" t="s">
        <v>101</v>
      </c>
      <c r="D44" s="18" t="s">
        <v>152</v>
      </c>
      <c r="E44" s="18" t="s">
        <v>47</v>
      </c>
      <c r="F44" s="18" t="s">
        <v>115</v>
      </c>
      <c r="G44" s="18" t="s">
        <v>5</v>
      </c>
      <c r="H44" s="18" t="s">
        <v>361</v>
      </c>
      <c r="I44" s="18"/>
      <c r="J44" s="19" t="s">
        <v>153</v>
      </c>
      <c r="K44" s="82" t="s">
        <v>362</v>
      </c>
      <c r="L44" s="7"/>
      <c r="M44" s="15"/>
    </row>
    <row r="45" spans="2:14" ht="21" customHeight="1" x14ac:dyDescent="0.3">
      <c r="B45" s="23" t="s">
        <v>55</v>
      </c>
      <c r="C45" s="24" t="s">
        <v>101</v>
      </c>
      <c r="D45" s="24" t="s">
        <v>152</v>
      </c>
      <c r="E45" s="24" t="s">
        <v>47</v>
      </c>
      <c r="F45" s="24" t="s">
        <v>115</v>
      </c>
      <c r="G45" s="24" t="s">
        <v>5</v>
      </c>
      <c r="H45" s="24" t="s">
        <v>328</v>
      </c>
      <c r="I45" s="24"/>
      <c r="J45" s="25" t="s">
        <v>128</v>
      </c>
      <c r="K45" s="84" t="s">
        <v>363</v>
      </c>
      <c r="L45" s="7"/>
      <c r="M45" s="38"/>
      <c r="N45" s="3"/>
    </row>
    <row r="46" spans="2:14" ht="21" customHeight="1" x14ac:dyDescent="0.3">
      <c r="B46" s="4" t="s">
        <v>55</v>
      </c>
      <c r="C46" s="18" t="s">
        <v>101</v>
      </c>
      <c r="D46" s="18" t="s">
        <v>152</v>
      </c>
      <c r="E46" s="18" t="s">
        <v>47</v>
      </c>
      <c r="F46" s="18" t="s">
        <v>115</v>
      </c>
      <c r="G46" s="18" t="s">
        <v>5</v>
      </c>
      <c r="H46" s="18" t="s">
        <v>322</v>
      </c>
      <c r="I46" s="18"/>
      <c r="J46" s="19" t="s">
        <v>167</v>
      </c>
      <c r="K46" s="82" t="s">
        <v>166</v>
      </c>
      <c r="L46" s="7"/>
    </row>
    <row r="47" spans="2:14" ht="21" customHeight="1" x14ac:dyDescent="0.3">
      <c r="B47" s="4" t="s">
        <v>56</v>
      </c>
      <c r="C47" s="18" t="s">
        <v>101</v>
      </c>
      <c r="D47" s="18" t="s">
        <v>146</v>
      </c>
      <c r="E47" s="18" t="s">
        <v>47</v>
      </c>
      <c r="F47" s="18" t="s">
        <v>147</v>
      </c>
      <c r="G47" s="18" t="s">
        <v>8</v>
      </c>
      <c r="H47" s="18" t="s">
        <v>317</v>
      </c>
      <c r="I47" s="18"/>
      <c r="J47" s="19" t="s">
        <v>175</v>
      </c>
      <c r="K47" s="82" t="s">
        <v>364</v>
      </c>
      <c r="L47" s="7"/>
    </row>
    <row r="48" spans="2:14" ht="21" customHeight="1" x14ac:dyDescent="0.3">
      <c r="B48" s="4" t="s">
        <v>55</v>
      </c>
      <c r="C48" s="18" t="s">
        <v>101</v>
      </c>
      <c r="D48" s="18" t="s">
        <v>102</v>
      </c>
      <c r="E48" s="18" t="s">
        <v>47</v>
      </c>
      <c r="F48" s="18" t="s">
        <v>178</v>
      </c>
      <c r="G48" s="18" t="s">
        <v>3</v>
      </c>
      <c r="H48" s="18" t="s">
        <v>322</v>
      </c>
      <c r="I48" s="18"/>
      <c r="J48" s="19" t="s">
        <v>179</v>
      </c>
      <c r="K48" s="84" t="s">
        <v>365</v>
      </c>
      <c r="L48" s="7"/>
    </row>
    <row r="49" spans="2:13" ht="21" customHeight="1" thickBot="1" x14ac:dyDescent="0.35">
      <c r="B49" s="4" t="s">
        <v>55</v>
      </c>
      <c r="C49" s="18" t="s">
        <v>101</v>
      </c>
      <c r="D49" s="18" t="s">
        <v>114</v>
      </c>
      <c r="E49" s="18" t="s">
        <v>47</v>
      </c>
      <c r="F49" s="18" t="s">
        <v>115</v>
      </c>
      <c r="G49" s="18" t="s">
        <v>4</v>
      </c>
      <c r="H49" s="18" t="s">
        <v>357</v>
      </c>
      <c r="I49" s="18"/>
      <c r="J49" s="19" t="s">
        <v>182</v>
      </c>
      <c r="K49" s="79" t="s">
        <v>366</v>
      </c>
      <c r="L49" s="7"/>
    </row>
    <row r="50" spans="2:13" ht="21.75" customHeight="1" thickBot="1" x14ac:dyDescent="0.3">
      <c r="B50" s="139" t="s">
        <v>367</v>
      </c>
      <c r="C50" s="140"/>
      <c r="D50" s="140"/>
      <c r="E50" s="140"/>
      <c r="F50" s="140"/>
      <c r="G50" s="140"/>
      <c r="H50" s="140"/>
      <c r="I50" s="140"/>
      <c r="J50" s="140"/>
      <c r="K50" s="141"/>
    </row>
    <row r="51" spans="2:13" ht="21.75" customHeight="1" x14ac:dyDescent="0.25">
      <c r="B51" s="16" t="s">
        <v>106</v>
      </c>
      <c r="C51" s="17" t="s">
        <v>313</v>
      </c>
      <c r="D51" s="17" t="s">
        <v>314</v>
      </c>
      <c r="E51" s="17" t="s">
        <v>107</v>
      </c>
      <c r="F51" s="17" t="s">
        <v>108</v>
      </c>
      <c r="G51" s="17" t="s">
        <v>109</v>
      </c>
      <c r="H51" s="17" t="s">
        <v>315</v>
      </c>
      <c r="I51" s="17"/>
      <c r="J51" s="17" t="s">
        <v>110</v>
      </c>
      <c r="K51" s="78" t="s">
        <v>316</v>
      </c>
    </row>
    <row r="52" spans="2:13" ht="21" customHeight="1" x14ac:dyDescent="0.25">
      <c r="B52" s="10" t="s">
        <v>56</v>
      </c>
      <c r="C52" s="13" t="s">
        <v>101</v>
      </c>
      <c r="D52" s="13" t="s">
        <v>368</v>
      </c>
      <c r="E52" s="13" t="s">
        <v>58</v>
      </c>
      <c r="F52" s="13" t="s">
        <v>369</v>
      </c>
      <c r="G52" s="13" t="s">
        <v>35</v>
      </c>
      <c r="H52" s="13" t="s">
        <v>320</v>
      </c>
      <c r="I52" s="13"/>
      <c r="J52" s="14" t="s">
        <v>370</v>
      </c>
      <c r="K52" s="82" t="s">
        <v>206</v>
      </c>
      <c r="L52" s="22"/>
    </row>
    <row r="53" spans="2:13" ht="21" customHeight="1" x14ac:dyDescent="0.3">
      <c r="B53" s="4" t="s">
        <v>56</v>
      </c>
      <c r="C53" s="18" t="s">
        <v>101</v>
      </c>
      <c r="D53" s="24" t="s">
        <v>368</v>
      </c>
      <c r="E53" s="24" t="s">
        <v>58</v>
      </c>
      <c r="F53" s="24" t="s">
        <v>369</v>
      </c>
      <c r="G53" s="24" t="s">
        <v>35</v>
      </c>
      <c r="H53" s="24" t="s">
        <v>322</v>
      </c>
      <c r="I53" s="24"/>
      <c r="J53" s="19" t="s">
        <v>371</v>
      </c>
      <c r="K53" s="82" t="s">
        <v>372</v>
      </c>
      <c r="L53" s="7"/>
    </row>
    <row r="54" spans="2:13" ht="21" customHeight="1" x14ac:dyDescent="0.25">
      <c r="B54" s="4" t="s">
        <v>36</v>
      </c>
      <c r="C54" s="18" t="s">
        <v>373</v>
      </c>
      <c r="D54" s="18" t="s">
        <v>374</v>
      </c>
      <c r="E54" s="18" t="s">
        <v>58</v>
      </c>
      <c r="F54" s="18" t="s">
        <v>241</v>
      </c>
      <c r="G54" s="18" t="s">
        <v>36</v>
      </c>
      <c r="H54" s="18" t="s">
        <v>320</v>
      </c>
      <c r="I54" s="18"/>
      <c r="J54" s="19" t="s">
        <v>375</v>
      </c>
      <c r="K54" s="82" t="s">
        <v>376</v>
      </c>
    </row>
    <row r="55" spans="2:13" ht="21" customHeight="1" x14ac:dyDescent="0.25">
      <c r="B55" s="4" t="s">
        <v>56</v>
      </c>
      <c r="C55" s="18" t="s">
        <v>101</v>
      </c>
      <c r="D55" s="18" t="s">
        <v>213</v>
      </c>
      <c r="E55" s="18" t="s">
        <v>59</v>
      </c>
      <c r="F55" s="18" t="s">
        <v>197</v>
      </c>
      <c r="G55" s="18" t="s">
        <v>39</v>
      </c>
      <c r="H55" s="18" t="s">
        <v>322</v>
      </c>
      <c r="I55" s="18"/>
      <c r="J55" s="19" t="s">
        <v>214</v>
      </c>
      <c r="K55" s="82" t="s">
        <v>377</v>
      </c>
      <c r="L55" s="22"/>
    </row>
    <row r="56" spans="2:13" ht="21" customHeight="1" x14ac:dyDescent="0.25">
      <c r="B56" s="4" t="s">
        <v>44</v>
      </c>
      <c r="C56" s="18" t="s">
        <v>217</v>
      </c>
      <c r="D56" s="18" t="s">
        <v>218</v>
      </c>
      <c r="E56" s="18" t="s">
        <v>59</v>
      </c>
      <c r="F56" s="18" t="s">
        <v>197</v>
      </c>
      <c r="G56" s="18" t="s">
        <v>39</v>
      </c>
      <c r="H56" s="18" t="s">
        <v>320</v>
      </c>
      <c r="I56" s="18"/>
      <c r="J56" s="19" t="s">
        <v>219</v>
      </c>
      <c r="K56" s="82" t="s">
        <v>378</v>
      </c>
      <c r="L56" s="22"/>
    </row>
    <row r="57" spans="2:13" ht="21" customHeight="1" x14ac:dyDescent="0.3">
      <c r="B57" s="4" t="s">
        <v>56</v>
      </c>
      <c r="C57" s="18" t="s">
        <v>101</v>
      </c>
      <c r="D57" s="18" t="s">
        <v>222</v>
      </c>
      <c r="E57" s="18" t="s">
        <v>59</v>
      </c>
      <c r="F57" s="18" t="s">
        <v>197</v>
      </c>
      <c r="G57" s="18" t="s">
        <v>39</v>
      </c>
      <c r="H57" s="18" t="s">
        <v>320</v>
      </c>
      <c r="I57" s="18"/>
      <c r="J57" s="19" t="s">
        <v>223</v>
      </c>
      <c r="K57" s="82" t="s">
        <v>379</v>
      </c>
      <c r="L57" s="7"/>
    </row>
    <row r="58" spans="2:13" ht="21" customHeight="1" x14ac:dyDescent="0.3">
      <c r="B58" s="4" t="s">
        <v>56</v>
      </c>
      <c r="C58" s="18" t="s">
        <v>101</v>
      </c>
      <c r="D58" s="18" t="s">
        <v>226</v>
      </c>
      <c r="E58" s="18" t="s">
        <v>59</v>
      </c>
      <c r="F58" s="18" t="s">
        <v>197</v>
      </c>
      <c r="G58" s="18" t="s">
        <v>39</v>
      </c>
      <c r="H58" s="18" t="s">
        <v>320</v>
      </c>
      <c r="I58" s="18"/>
      <c r="J58" s="19" t="s">
        <v>227</v>
      </c>
      <c r="K58" s="82" t="s">
        <v>380</v>
      </c>
      <c r="L58" s="7"/>
    </row>
    <row r="59" spans="2:13" ht="21" customHeight="1" x14ac:dyDescent="0.25">
      <c r="B59" s="4" t="s">
        <v>56</v>
      </c>
      <c r="C59" s="18" t="s">
        <v>101</v>
      </c>
      <c r="D59" s="18" t="s">
        <v>381</v>
      </c>
      <c r="E59" s="18" t="s">
        <v>59</v>
      </c>
      <c r="F59" s="18" t="s">
        <v>197</v>
      </c>
      <c r="G59" s="18" t="s">
        <v>39</v>
      </c>
      <c r="H59" s="18" t="s">
        <v>320</v>
      </c>
      <c r="I59" s="18"/>
      <c r="J59" s="19" t="s">
        <v>382</v>
      </c>
      <c r="K59" s="82" t="s">
        <v>383</v>
      </c>
      <c r="L59" s="22"/>
      <c r="M59" s="39"/>
    </row>
    <row r="60" spans="2:13" ht="21" customHeight="1" x14ac:dyDescent="0.3">
      <c r="B60" s="4" t="s">
        <v>56</v>
      </c>
      <c r="C60" s="18" t="s">
        <v>101</v>
      </c>
      <c r="D60" s="18" t="s">
        <v>384</v>
      </c>
      <c r="E60" s="18" t="s">
        <v>59</v>
      </c>
      <c r="F60" s="18" t="s">
        <v>197</v>
      </c>
      <c r="G60" s="18" t="s">
        <v>39</v>
      </c>
      <c r="H60" s="18" t="s">
        <v>320</v>
      </c>
      <c r="I60" s="18"/>
      <c r="J60" s="19" t="s">
        <v>385</v>
      </c>
      <c r="K60" s="82" t="s">
        <v>386</v>
      </c>
      <c r="L60" s="7"/>
    </row>
    <row r="61" spans="2:13" ht="21" customHeight="1" x14ac:dyDescent="0.25">
      <c r="B61" s="4" t="s">
        <v>9</v>
      </c>
      <c r="C61" s="18" t="s">
        <v>387</v>
      </c>
      <c r="D61" s="18" t="s">
        <v>388</v>
      </c>
      <c r="E61" s="18" t="s">
        <v>59</v>
      </c>
      <c r="F61" s="18" t="s">
        <v>197</v>
      </c>
      <c r="G61" s="18" t="s">
        <v>39</v>
      </c>
      <c r="H61" s="18" t="s">
        <v>320</v>
      </c>
      <c r="I61" s="18"/>
      <c r="J61" s="19" t="s">
        <v>389</v>
      </c>
      <c r="K61" s="82" t="s">
        <v>390</v>
      </c>
    </row>
    <row r="62" spans="2:13" ht="21" customHeight="1" x14ac:dyDescent="0.25">
      <c r="B62" s="4" t="s">
        <v>56</v>
      </c>
      <c r="C62" s="18" t="s">
        <v>101</v>
      </c>
      <c r="D62" s="18" t="s">
        <v>391</v>
      </c>
      <c r="E62" s="18" t="s">
        <v>59</v>
      </c>
      <c r="F62" s="18" t="s">
        <v>197</v>
      </c>
      <c r="G62" s="18" t="s">
        <v>39</v>
      </c>
      <c r="H62" s="18" t="s">
        <v>320</v>
      </c>
      <c r="I62" s="18"/>
      <c r="J62" s="19" t="s">
        <v>392</v>
      </c>
      <c r="K62" s="84" t="s">
        <v>393</v>
      </c>
      <c r="L62" s="22"/>
    </row>
    <row r="63" spans="2:13" ht="27.75" customHeight="1" x14ac:dyDescent="0.25">
      <c r="B63" s="10" t="s">
        <v>55</v>
      </c>
      <c r="C63" s="13" t="s">
        <v>101</v>
      </c>
      <c r="D63" s="13" t="s">
        <v>152</v>
      </c>
      <c r="E63" s="13" t="s">
        <v>47</v>
      </c>
      <c r="F63" s="13" t="s">
        <v>115</v>
      </c>
      <c r="G63" s="13" t="s">
        <v>5</v>
      </c>
      <c r="H63" s="13" t="s">
        <v>394</v>
      </c>
      <c r="I63" s="13"/>
      <c r="J63" s="14" t="s">
        <v>233</v>
      </c>
      <c r="K63" s="82" t="s">
        <v>231</v>
      </c>
      <c r="L63" s="22"/>
    </row>
    <row r="64" spans="2:13" ht="21" customHeight="1" x14ac:dyDescent="0.25">
      <c r="B64" s="4" t="s">
        <v>56</v>
      </c>
      <c r="C64" s="18" t="s">
        <v>101</v>
      </c>
      <c r="D64" s="18" t="s">
        <v>240</v>
      </c>
      <c r="E64" s="18" t="s">
        <v>58</v>
      </c>
      <c r="F64" s="18" t="s">
        <v>241</v>
      </c>
      <c r="G64" s="18" t="s">
        <v>36</v>
      </c>
      <c r="H64" s="18" t="s">
        <v>320</v>
      </c>
      <c r="I64" s="18"/>
      <c r="J64" s="19" t="s">
        <v>242</v>
      </c>
      <c r="K64" s="82" t="s">
        <v>395</v>
      </c>
      <c r="L64" s="22"/>
    </row>
    <row r="65" spans="2:14" ht="21" customHeight="1" x14ac:dyDescent="0.25">
      <c r="B65" s="4" t="s">
        <v>56</v>
      </c>
      <c r="C65" s="18" t="s">
        <v>101</v>
      </c>
      <c r="D65" s="18" t="s">
        <v>396</v>
      </c>
      <c r="E65" s="18" t="s">
        <v>49</v>
      </c>
      <c r="F65" s="18" t="s">
        <v>397</v>
      </c>
      <c r="G65" s="18" t="s">
        <v>15</v>
      </c>
      <c r="H65" s="18" t="s">
        <v>320</v>
      </c>
      <c r="I65" s="18"/>
      <c r="J65" s="19" t="s">
        <v>398</v>
      </c>
      <c r="K65" s="82" t="s">
        <v>399</v>
      </c>
      <c r="L65" s="22"/>
    </row>
    <row r="66" spans="2:14" ht="21" customHeight="1" x14ac:dyDescent="0.3">
      <c r="B66" s="23" t="s">
        <v>56</v>
      </c>
      <c r="C66" s="24" t="s">
        <v>101</v>
      </c>
      <c r="D66" s="24" t="s">
        <v>245</v>
      </c>
      <c r="E66" s="24" t="s">
        <v>47</v>
      </c>
      <c r="F66" s="24" t="s">
        <v>246</v>
      </c>
      <c r="G66" s="24" t="s">
        <v>12</v>
      </c>
      <c r="H66" s="24" t="s">
        <v>320</v>
      </c>
      <c r="I66" s="24"/>
      <c r="J66" s="25" t="s">
        <v>247</v>
      </c>
      <c r="K66" s="84" t="s">
        <v>400</v>
      </c>
      <c r="L66" s="7"/>
    </row>
    <row r="67" spans="2:14" ht="21" customHeight="1" x14ac:dyDescent="0.3">
      <c r="B67" s="23" t="s">
        <v>56</v>
      </c>
      <c r="C67" s="24" t="s">
        <v>101</v>
      </c>
      <c r="D67" s="24" t="s">
        <v>249</v>
      </c>
      <c r="E67" s="24" t="s">
        <v>59</v>
      </c>
      <c r="F67" s="24" t="s">
        <v>197</v>
      </c>
      <c r="G67" s="24" t="s">
        <v>39</v>
      </c>
      <c r="H67" s="24" t="s">
        <v>320</v>
      </c>
      <c r="I67" s="24"/>
      <c r="J67" s="25" t="s">
        <v>250</v>
      </c>
      <c r="K67" s="84" t="s">
        <v>54</v>
      </c>
      <c r="L67" s="7"/>
    </row>
    <row r="68" spans="2:14" ht="21" customHeight="1" x14ac:dyDescent="0.3">
      <c r="B68" s="4" t="s">
        <v>23</v>
      </c>
      <c r="C68" s="18" t="s">
        <v>253</v>
      </c>
      <c r="D68" s="18" t="s">
        <v>401</v>
      </c>
      <c r="E68" s="18" t="s">
        <v>1</v>
      </c>
      <c r="F68" s="18" t="s">
        <v>254</v>
      </c>
      <c r="G68" s="18" t="s">
        <v>24</v>
      </c>
      <c r="H68" s="18" t="s">
        <v>320</v>
      </c>
      <c r="I68" s="18"/>
      <c r="J68" s="19" t="s">
        <v>402</v>
      </c>
      <c r="K68" s="82" t="s">
        <v>403</v>
      </c>
      <c r="L68" s="7"/>
    </row>
    <row r="69" spans="2:14" ht="21" customHeight="1" x14ac:dyDescent="0.25">
      <c r="B69" s="4" t="s">
        <v>23</v>
      </c>
      <c r="C69" s="18" t="s">
        <v>404</v>
      </c>
      <c r="D69" s="18" t="s">
        <v>405</v>
      </c>
      <c r="E69" s="18" t="s">
        <v>1</v>
      </c>
      <c r="F69" s="18" t="s">
        <v>254</v>
      </c>
      <c r="G69" s="18" t="s">
        <v>24</v>
      </c>
      <c r="H69" s="18" t="s">
        <v>320</v>
      </c>
      <c r="I69" s="18"/>
      <c r="J69" s="19" t="s">
        <v>406</v>
      </c>
      <c r="K69" s="82" t="s">
        <v>403</v>
      </c>
      <c r="N69" s="1"/>
    </row>
    <row r="70" spans="2:14" ht="21" customHeight="1" x14ac:dyDescent="0.3">
      <c r="B70" s="4" t="s">
        <v>43</v>
      </c>
      <c r="C70" s="18" t="s">
        <v>257</v>
      </c>
      <c r="D70" s="18" t="s">
        <v>407</v>
      </c>
      <c r="E70" s="18" t="s">
        <v>57</v>
      </c>
      <c r="F70" s="18" t="s">
        <v>258</v>
      </c>
      <c r="G70" s="18" t="s">
        <v>21</v>
      </c>
      <c r="H70" s="18" t="s">
        <v>320</v>
      </c>
      <c r="I70" s="18"/>
      <c r="J70" s="19" t="s">
        <v>408</v>
      </c>
      <c r="K70" s="84" t="s">
        <v>409</v>
      </c>
      <c r="L70" s="7"/>
      <c r="N70" s="40"/>
    </row>
    <row r="71" spans="2:14" ht="21" customHeight="1" x14ac:dyDescent="0.25">
      <c r="B71" s="4" t="s">
        <v>43</v>
      </c>
      <c r="C71" s="18" t="s">
        <v>410</v>
      </c>
      <c r="D71" s="18" t="s">
        <v>411</v>
      </c>
      <c r="E71" s="18" t="s">
        <v>57</v>
      </c>
      <c r="F71" s="18" t="s">
        <v>258</v>
      </c>
      <c r="G71" s="18" t="s">
        <v>21</v>
      </c>
      <c r="H71" s="18" t="s">
        <v>320</v>
      </c>
      <c r="I71" s="18"/>
      <c r="J71" s="19" t="s">
        <v>412</v>
      </c>
      <c r="K71" s="84" t="s">
        <v>409</v>
      </c>
      <c r="N71" s="3"/>
    </row>
    <row r="72" spans="2:14" ht="21" customHeight="1" x14ac:dyDescent="0.25">
      <c r="B72" s="10" t="s">
        <v>56</v>
      </c>
      <c r="C72" s="13" t="s">
        <v>101</v>
      </c>
      <c r="D72" s="13" t="s">
        <v>262</v>
      </c>
      <c r="E72" s="13" t="s">
        <v>63</v>
      </c>
      <c r="F72" s="13" t="s">
        <v>263</v>
      </c>
      <c r="G72" s="13" t="s">
        <v>33</v>
      </c>
      <c r="H72" s="13" t="s">
        <v>317</v>
      </c>
      <c r="I72" s="13"/>
      <c r="J72" s="14" t="s">
        <v>264</v>
      </c>
      <c r="K72" s="82" t="s">
        <v>260</v>
      </c>
      <c r="L72" s="22"/>
    </row>
    <row r="73" spans="2:14" ht="21" customHeight="1" x14ac:dyDescent="0.25">
      <c r="B73" s="4" t="s">
        <v>56</v>
      </c>
      <c r="C73" s="18" t="s">
        <v>101</v>
      </c>
      <c r="D73" s="18" t="s">
        <v>262</v>
      </c>
      <c r="E73" s="18" t="s">
        <v>63</v>
      </c>
      <c r="F73" s="18" t="s">
        <v>263</v>
      </c>
      <c r="G73" s="18" t="s">
        <v>33</v>
      </c>
      <c r="H73" s="18" t="s">
        <v>320</v>
      </c>
      <c r="I73" s="18"/>
      <c r="J73" s="19" t="s">
        <v>413</v>
      </c>
      <c r="K73" s="82" t="s">
        <v>414</v>
      </c>
      <c r="L73" s="22"/>
    </row>
    <row r="74" spans="2:14" ht="21" hidden="1" customHeight="1" x14ac:dyDescent="0.25">
      <c r="B74" s="4" t="s">
        <v>26</v>
      </c>
      <c r="C74" s="18" t="s">
        <v>267</v>
      </c>
      <c r="D74" s="18" t="s">
        <v>415</v>
      </c>
      <c r="E74" s="18" t="s">
        <v>51</v>
      </c>
      <c r="F74" s="18" t="s">
        <v>416</v>
      </c>
      <c r="G74" s="18" t="s">
        <v>46</v>
      </c>
      <c r="H74" s="18" t="s">
        <v>320</v>
      </c>
      <c r="I74" s="18"/>
      <c r="J74" s="19" t="s">
        <v>417</v>
      </c>
      <c r="K74" s="82" t="s">
        <v>414</v>
      </c>
    </row>
    <row r="75" spans="2:14" ht="21" customHeight="1" x14ac:dyDescent="0.25">
      <c r="B75" s="23" t="s">
        <v>56</v>
      </c>
      <c r="C75" s="24" t="s">
        <v>101</v>
      </c>
      <c r="D75" s="24" t="s">
        <v>262</v>
      </c>
      <c r="E75" s="24" t="s">
        <v>63</v>
      </c>
      <c r="F75" s="24" t="s">
        <v>263</v>
      </c>
      <c r="G75" s="24" t="s">
        <v>33</v>
      </c>
      <c r="H75" s="24" t="s">
        <v>322</v>
      </c>
      <c r="I75" s="24"/>
      <c r="J75" s="25" t="s">
        <v>270</v>
      </c>
      <c r="K75" s="82" t="s">
        <v>418</v>
      </c>
      <c r="L75" s="22"/>
    </row>
    <row r="76" spans="2:14" ht="21" customHeight="1" x14ac:dyDescent="0.3">
      <c r="B76" s="4" t="s">
        <v>56</v>
      </c>
      <c r="C76" s="18" t="s">
        <v>101</v>
      </c>
      <c r="D76" s="18" t="s">
        <v>419</v>
      </c>
      <c r="E76" s="18" t="s">
        <v>60</v>
      </c>
      <c r="F76" s="18" t="s">
        <v>273</v>
      </c>
      <c r="G76" s="18" t="s">
        <v>42</v>
      </c>
      <c r="H76" s="18" t="s">
        <v>320</v>
      </c>
      <c r="I76" s="18"/>
      <c r="J76" s="19" t="s">
        <v>420</v>
      </c>
      <c r="K76" s="82" t="s">
        <v>421</v>
      </c>
      <c r="L76" s="7"/>
    </row>
    <row r="77" spans="2:14" ht="21" customHeight="1" x14ac:dyDescent="0.25">
      <c r="B77" s="4" t="s">
        <v>13</v>
      </c>
      <c r="C77" s="18">
        <v>3000848</v>
      </c>
      <c r="D77" s="18">
        <v>5006158</v>
      </c>
      <c r="E77" s="18" t="s">
        <v>60</v>
      </c>
      <c r="F77" s="18" t="s">
        <v>273</v>
      </c>
      <c r="G77" s="18" t="s">
        <v>41</v>
      </c>
      <c r="H77" s="18" t="s">
        <v>320</v>
      </c>
      <c r="I77" s="18"/>
      <c r="J77" s="19" t="s">
        <v>422</v>
      </c>
      <c r="K77" s="82" t="s">
        <v>423</v>
      </c>
    </row>
    <row r="78" spans="2:14" ht="21" customHeight="1" x14ac:dyDescent="0.25">
      <c r="B78" s="4" t="s">
        <v>13</v>
      </c>
      <c r="C78" s="18">
        <v>3000848</v>
      </c>
      <c r="D78" s="18">
        <v>5006160</v>
      </c>
      <c r="E78" s="18" t="s">
        <v>60</v>
      </c>
      <c r="F78" s="18" t="s">
        <v>273</v>
      </c>
      <c r="G78" s="18" t="s">
        <v>41</v>
      </c>
      <c r="H78" s="18" t="s">
        <v>320</v>
      </c>
      <c r="I78" s="18"/>
      <c r="J78" s="19" t="s">
        <v>424</v>
      </c>
      <c r="K78" s="82" t="s">
        <v>423</v>
      </c>
    </row>
    <row r="79" spans="2:14" ht="21" customHeight="1" x14ac:dyDescent="0.25">
      <c r="B79" s="10" t="s">
        <v>56</v>
      </c>
      <c r="C79" s="13" t="s">
        <v>101</v>
      </c>
      <c r="D79" s="13" t="s">
        <v>425</v>
      </c>
      <c r="E79" s="13" t="s">
        <v>51</v>
      </c>
      <c r="F79" s="13" t="s">
        <v>416</v>
      </c>
      <c r="G79" s="13" t="s">
        <v>38</v>
      </c>
      <c r="H79" s="13" t="s">
        <v>320</v>
      </c>
      <c r="I79" s="13"/>
      <c r="J79" s="14" t="s">
        <v>426</v>
      </c>
      <c r="K79" s="84" t="s">
        <v>427</v>
      </c>
      <c r="L79" s="22"/>
    </row>
    <row r="80" spans="2:14" ht="21" customHeight="1" x14ac:dyDescent="0.25">
      <c r="B80" s="10" t="s">
        <v>56</v>
      </c>
      <c r="C80" s="13" t="s">
        <v>101</v>
      </c>
      <c r="D80" s="13" t="s">
        <v>425</v>
      </c>
      <c r="E80" s="13" t="s">
        <v>51</v>
      </c>
      <c r="F80" s="13" t="s">
        <v>416</v>
      </c>
      <c r="G80" s="13" t="s">
        <v>38</v>
      </c>
      <c r="H80" s="13" t="s">
        <v>322</v>
      </c>
      <c r="I80" s="77"/>
      <c r="J80" s="41" t="s">
        <v>428</v>
      </c>
      <c r="K80" s="84" t="s">
        <v>429</v>
      </c>
    </row>
    <row r="81" spans="2:12" ht="21" customHeight="1" x14ac:dyDescent="0.25">
      <c r="B81" s="23" t="s">
        <v>56</v>
      </c>
      <c r="C81" s="24" t="s">
        <v>101</v>
      </c>
      <c r="D81" s="24" t="s">
        <v>430</v>
      </c>
      <c r="E81" s="24" t="s">
        <v>52</v>
      </c>
      <c r="F81" s="24" t="s">
        <v>431</v>
      </c>
      <c r="G81" s="24" t="s">
        <v>27</v>
      </c>
      <c r="H81" s="24" t="s">
        <v>320</v>
      </c>
      <c r="I81" s="24"/>
      <c r="J81" s="25" t="s">
        <v>432</v>
      </c>
      <c r="K81" s="84" t="s">
        <v>433</v>
      </c>
      <c r="L81" s="22"/>
    </row>
    <row r="82" spans="2:12" ht="21" customHeight="1" x14ac:dyDescent="0.25">
      <c r="B82" s="4" t="s">
        <v>55</v>
      </c>
      <c r="C82" s="18" t="s">
        <v>101</v>
      </c>
      <c r="D82" s="18" t="s">
        <v>152</v>
      </c>
      <c r="E82" s="18" t="s">
        <v>47</v>
      </c>
      <c r="F82" s="18" t="s">
        <v>115</v>
      </c>
      <c r="G82" s="18" t="s">
        <v>5</v>
      </c>
      <c r="H82" s="18" t="s">
        <v>434</v>
      </c>
      <c r="I82" s="18"/>
      <c r="J82" s="19" t="s">
        <v>284</v>
      </c>
      <c r="K82" s="82" t="s">
        <v>282</v>
      </c>
      <c r="L82" s="22"/>
    </row>
    <row r="83" spans="2:12" ht="21" customHeight="1" x14ac:dyDescent="0.25">
      <c r="B83" s="20"/>
      <c r="C83" s="21"/>
      <c r="D83" s="42">
        <v>6000001</v>
      </c>
      <c r="E83" s="43">
        <v>18</v>
      </c>
      <c r="F83" s="43" t="s">
        <v>435</v>
      </c>
      <c r="G83" s="43" t="s">
        <v>31</v>
      </c>
      <c r="H83" s="43"/>
      <c r="I83" s="43"/>
      <c r="J83" s="21" t="s">
        <v>436</v>
      </c>
      <c r="K83" s="84" t="s">
        <v>437</v>
      </c>
      <c r="L83" s="22"/>
    </row>
    <row r="84" spans="2:12" ht="21" customHeight="1" x14ac:dyDescent="0.3">
      <c r="B84" s="4" t="s">
        <v>55</v>
      </c>
      <c r="C84" s="18" t="s">
        <v>101</v>
      </c>
      <c r="D84" s="42">
        <v>5001247</v>
      </c>
      <c r="E84" s="43" t="s">
        <v>47</v>
      </c>
      <c r="F84" s="43" t="s">
        <v>178</v>
      </c>
      <c r="G84" s="43" t="s">
        <v>3</v>
      </c>
      <c r="H84" s="44"/>
      <c r="I84" s="44"/>
      <c r="J84" s="21" t="s">
        <v>438</v>
      </c>
      <c r="K84" s="84" t="s">
        <v>439</v>
      </c>
      <c r="L84" s="7"/>
    </row>
    <row r="85" spans="2:12" ht="21" customHeight="1" x14ac:dyDescent="0.25">
      <c r="B85" s="45" t="s">
        <v>56</v>
      </c>
      <c r="C85" s="46" t="s">
        <v>101</v>
      </c>
      <c r="D85" s="28">
        <v>5000936</v>
      </c>
      <c r="E85" s="28" t="s">
        <v>47</v>
      </c>
      <c r="F85" s="28" t="s">
        <v>115</v>
      </c>
      <c r="G85" s="47" t="s">
        <v>6</v>
      </c>
      <c r="H85" s="21"/>
      <c r="I85" s="21"/>
      <c r="J85" s="21" t="s">
        <v>440</v>
      </c>
      <c r="K85" s="82" t="s">
        <v>441</v>
      </c>
      <c r="L85" s="22"/>
    </row>
    <row r="86" spans="2:12" ht="21" customHeight="1" x14ac:dyDescent="0.25">
      <c r="B86" s="27" t="s">
        <v>55</v>
      </c>
      <c r="C86" s="28" t="s">
        <v>101</v>
      </c>
      <c r="D86" s="28" t="s">
        <v>152</v>
      </c>
      <c r="E86" s="28" t="s">
        <v>47</v>
      </c>
      <c r="F86" s="28" t="s">
        <v>115</v>
      </c>
      <c r="G86" s="28" t="s">
        <v>5</v>
      </c>
      <c r="H86" s="28" t="s">
        <v>442</v>
      </c>
      <c r="I86" s="28"/>
      <c r="J86" s="29" t="s">
        <v>295</v>
      </c>
      <c r="K86" s="82" t="s">
        <v>443</v>
      </c>
      <c r="L86" s="22"/>
    </row>
    <row r="87" spans="2:12" ht="27.75" customHeight="1" thickBot="1" x14ac:dyDescent="0.3">
      <c r="B87" s="45" t="s">
        <v>56</v>
      </c>
      <c r="C87" s="46" t="s">
        <v>101</v>
      </c>
      <c r="D87" s="48" t="s">
        <v>444</v>
      </c>
      <c r="E87" s="48" t="s">
        <v>62</v>
      </c>
      <c r="F87" s="48" t="s">
        <v>445</v>
      </c>
      <c r="G87" s="48" t="s">
        <v>32</v>
      </c>
      <c r="H87" s="48" t="s">
        <v>320</v>
      </c>
      <c r="I87" s="48"/>
      <c r="J87" s="49" t="s">
        <v>446</v>
      </c>
      <c r="K87" s="79" t="s">
        <v>447</v>
      </c>
      <c r="L87" s="22"/>
    </row>
    <row r="88" spans="2:12" ht="21.75" customHeight="1" thickBot="1" x14ac:dyDescent="0.3">
      <c r="B88" s="152" t="s">
        <v>448</v>
      </c>
      <c r="C88" s="153"/>
      <c r="D88" s="153"/>
      <c r="E88" s="153"/>
      <c r="F88" s="153"/>
      <c r="G88" s="153"/>
      <c r="H88" s="153"/>
      <c r="I88" s="153"/>
      <c r="J88" s="153"/>
      <c r="K88" s="154"/>
    </row>
    <row r="89" spans="2:12" ht="21.75" customHeight="1" x14ac:dyDescent="0.25">
      <c r="B89" s="16" t="s">
        <v>106</v>
      </c>
      <c r="C89" s="17" t="s">
        <v>313</v>
      </c>
      <c r="D89" s="17" t="s">
        <v>314</v>
      </c>
      <c r="E89" s="17" t="s">
        <v>107</v>
      </c>
      <c r="F89" s="17" t="s">
        <v>108</v>
      </c>
      <c r="G89" s="17" t="s">
        <v>109</v>
      </c>
      <c r="H89" s="17" t="s">
        <v>315</v>
      </c>
      <c r="I89" s="17"/>
      <c r="J89" s="17" t="s">
        <v>110</v>
      </c>
      <c r="K89" s="78" t="s">
        <v>309</v>
      </c>
    </row>
    <row r="90" spans="2:12" ht="81.75" customHeight="1" x14ac:dyDescent="0.25">
      <c r="B90" s="50" t="s">
        <v>28</v>
      </c>
      <c r="C90" s="42">
        <v>2372305</v>
      </c>
      <c r="D90" s="42" t="s">
        <v>449</v>
      </c>
      <c r="E90" s="42" t="s">
        <v>61</v>
      </c>
      <c r="F90" s="42" t="s">
        <v>435</v>
      </c>
      <c r="G90" s="42" t="s">
        <v>30</v>
      </c>
      <c r="H90" s="42" t="s">
        <v>320</v>
      </c>
      <c r="I90" s="42"/>
      <c r="J90" s="51" t="s">
        <v>450</v>
      </c>
      <c r="K90" s="82" t="s">
        <v>451</v>
      </c>
      <c r="L90" s="52"/>
    </row>
    <row r="91" spans="2:12" ht="49.5" customHeight="1" x14ac:dyDescent="0.25">
      <c r="B91" s="53" t="s">
        <v>45</v>
      </c>
      <c r="C91" s="42">
        <v>2222837</v>
      </c>
      <c r="D91" s="42" t="s">
        <v>449</v>
      </c>
      <c r="E91" s="42">
        <v>15</v>
      </c>
      <c r="F91" s="42">
        <v>36</v>
      </c>
      <c r="G91" s="54">
        <v>74</v>
      </c>
      <c r="H91" s="42" t="s">
        <v>320</v>
      </c>
      <c r="I91" s="42"/>
      <c r="J91" s="51" t="s">
        <v>452</v>
      </c>
      <c r="K91" s="82" t="s">
        <v>451</v>
      </c>
    </row>
    <row r="92" spans="2:12" ht="57.75" customHeight="1" x14ac:dyDescent="0.25">
      <c r="B92" s="53" t="s">
        <v>32</v>
      </c>
      <c r="C92" s="42">
        <v>2389122</v>
      </c>
      <c r="D92" s="42" t="s">
        <v>453</v>
      </c>
      <c r="E92" s="42" t="s">
        <v>50</v>
      </c>
      <c r="F92" s="42" t="s">
        <v>454</v>
      </c>
      <c r="G92" s="42" t="s">
        <v>37</v>
      </c>
      <c r="H92" s="42" t="s">
        <v>320</v>
      </c>
      <c r="I92" s="42"/>
      <c r="J92" s="51" t="s">
        <v>455</v>
      </c>
      <c r="K92" s="82" t="s">
        <v>451</v>
      </c>
    </row>
    <row r="93" spans="2:12" ht="47.25" customHeight="1" x14ac:dyDescent="0.25">
      <c r="B93" s="53" t="s">
        <v>29</v>
      </c>
      <c r="C93" s="42" t="s">
        <v>456</v>
      </c>
      <c r="D93" s="42" t="s">
        <v>457</v>
      </c>
      <c r="E93" s="42" t="s">
        <v>61</v>
      </c>
      <c r="F93" s="42" t="s">
        <v>435</v>
      </c>
      <c r="G93" s="42" t="s">
        <v>31</v>
      </c>
      <c r="H93" s="42" t="s">
        <v>320</v>
      </c>
      <c r="I93" s="42"/>
      <c r="J93" s="21" t="s">
        <v>458</v>
      </c>
      <c r="K93" s="82" t="s">
        <v>451</v>
      </c>
    </row>
    <row r="94" spans="2:12" ht="56.25" customHeight="1" x14ac:dyDescent="0.25">
      <c r="B94" s="53" t="s">
        <v>29</v>
      </c>
      <c r="C94" s="42" t="s">
        <v>459</v>
      </c>
      <c r="D94" s="42" t="s">
        <v>457</v>
      </c>
      <c r="E94" s="42" t="s">
        <v>61</v>
      </c>
      <c r="F94" s="42" t="s">
        <v>435</v>
      </c>
      <c r="G94" s="42" t="s">
        <v>31</v>
      </c>
      <c r="H94" s="42" t="s">
        <v>320</v>
      </c>
      <c r="I94" s="42"/>
      <c r="J94" s="21" t="s">
        <v>460</v>
      </c>
      <c r="K94" s="82" t="s">
        <v>451</v>
      </c>
    </row>
    <row r="95" spans="2:12" ht="45.75" customHeight="1" x14ac:dyDescent="0.25">
      <c r="B95" s="53" t="s">
        <v>29</v>
      </c>
      <c r="C95" s="42" t="s">
        <v>461</v>
      </c>
      <c r="D95" s="42" t="s">
        <v>457</v>
      </c>
      <c r="E95" s="42" t="s">
        <v>61</v>
      </c>
      <c r="F95" s="42" t="s">
        <v>435</v>
      </c>
      <c r="G95" s="42" t="s">
        <v>31</v>
      </c>
      <c r="H95" s="42" t="s">
        <v>320</v>
      </c>
      <c r="I95" s="42"/>
      <c r="J95" s="21" t="s">
        <v>462</v>
      </c>
      <c r="K95" s="82" t="s">
        <v>451</v>
      </c>
    </row>
    <row r="96" spans="2:12" ht="62.25" customHeight="1" x14ac:dyDescent="0.25">
      <c r="B96" s="53" t="s">
        <v>45</v>
      </c>
      <c r="C96" s="42" t="s">
        <v>463</v>
      </c>
      <c r="D96" s="42" t="s">
        <v>449</v>
      </c>
      <c r="E96" s="42">
        <v>15</v>
      </c>
      <c r="F96" s="42" t="s">
        <v>464</v>
      </c>
      <c r="G96" s="54">
        <v>74</v>
      </c>
      <c r="H96" s="42" t="s">
        <v>320</v>
      </c>
      <c r="I96" s="42"/>
      <c r="J96" s="21" t="s">
        <v>465</v>
      </c>
      <c r="K96" s="82" t="s">
        <v>451</v>
      </c>
    </row>
    <row r="97" spans="2:11" ht="35.25" customHeight="1" x14ac:dyDescent="0.25">
      <c r="B97" s="53" t="s">
        <v>45</v>
      </c>
      <c r="C97" s="42" t="s">
        <v>466</v>
      </c>
      <c r="D97" s="42" t="s">
        <v>449</v>
      </c>
      <c r="E97" s="42">
        <v>15</v>
      </c>
      <c r="F97" s="42" t="s">
        <v>464</v>
      </c>
      <c r="G97" s="54">
        <v>74</v>
      </c>
      <c r="H97" s="42" t="s">
        <v>320</v>
      </c>
      <c r="I97" s="42"/>
      <c r="J97" s="21" t="s">
        <v>467</v>
      </c>
      <c r="K97" s="82" t="s">
        <v>451</v>
      </c>
    </row>
    <row r="98" spans="2:11" ht="63" x14ac:dyDescent="0.25">
      <c r="B98" s="53" t="s">
        <v>45</v>
      </c>
      <c r="C98" s="42">
        <v>2001445</v>
      </c>
      <c r="D98" s="42" t="s">
        <v>449</v>
      </c>
      <c r="E98" s="42">
        <v>15</v>
      </c>
      <c r="F98" s="42" t="s">
        <v>464</v>
      </c>
      <c r="G98" s="54">
        <v>74</v>
      </c>
      <c r="H98" s="42" t="s">
        <v>320</v>
      </c>
      <c r="I98" s="42"/>
      <c r="J98" s="21" t="s">
        <v>468</v>
      </c>
      <c r="K98" s="82" t="s">
        <v>451</v>
      </c>
    </row>
    <row r="99" spans="2:11" ht="44.25" customHeight="1" x14ac:dyDescent="0.25">
      <c r="B99" s="50" t="s">
        <v>10</v>
      </c>
      <c r="C99" s="43" t="s">
        <v>469</v>
      </c>
      <c r="D99" s="42" t="s">
        <v>470</v>
      </c>
      <c r="E99" s="43" t="s">
        <v>63</v>
      </c>
      <c r="F99" s="43" t="s">
        <v>263</v>
      </c>
      <c r="G99" s="43" t="s">
        <v>34</v>
      </c>
      <c r="H99" s="43" t="s">
        <v>2</v>
      </c>
      <c r="I99" s="43"/>
      <c r="J99" s="21" t="s">
        <v>471</v>
      </c>
      <c r="K99" s="82" t="s">
        <v>451</v>
      </c>
    </row>
    <row r="100" spans="2:11" ht="53.25" customHeight="1" x14ac:dyDescent="0.25">
      <c r="B100" s="53" t="s">
        <v>45</v>
      </c>
      <c r="C100" s="43" t="s">
        <v>472</v>
      </c>
      <c r="D100" s="42" t="s">
        <v>449</v>
      </c>
      <c r="E100" s="42">
        <v>15</v>
      </c>
      <c r="F100" s="42" t="s">
        <v>464</v>
      </c>
      <c r="G100" s="54">
        <v>74</v>
      </c>
      <c r="H100" s="42" t="s">
        <v>320</v>
      </c>
      <c r="I100" s="42"/>
      <c r="J100" s="51" t="s">
        <v>473</v>
      </c>
      <c r="K100" s="82" t="s">
        <v>451</v>
      </c>
    </row>
    <row r="101" spans="2:11" ht="54" customHeight="1" x14ac:dyDescent="0.25">
      <c r="B101" s="50" t="s">
        <v>29</v>
      </c>
      <c r="C101" s="43" t="s">
        <v>474</v>
      </c>
      <c r="D101" s="42" t="s">
        <v>457</v>
      </c>
      <c r="E101" s="42" t="s">
        <v>61</v>
      </c>
      <c r="F101" s="42" t="s">
        <v>435</v>
      </c>
      <c r="G101" s="42" t="s">
        <v>31</v>
      </c>
      <c r="H101" s="42" t="s">
        <v>320</v>
      </c>
      <c r="I101" s="42"/>
      <c r="J101" s="21" t="s">
        <v>475</v>
      </c>
      <c r="K101" s="82" t="s">
        <v>451</v>
      </c>
    </row>
    <row r="102" spans="2:11" ht="36.75" customHeight="1" x14ac:dyDescent="0.25">
      <c r="B102" s="50" t="s">
        <v>10</v>
      </c>
      <c r="C102" s="43" t="s">
        <v>476</v>
      </c>
      <c r="D102" s="42" t="s">
        <v>470</v>
      </c>
      <c r="E102" s="43" t="s">
        <v>63</v>
      </c>
      <c r="F102" s="43" t="s">
        <v>477</v>
      </c>
      <c r="G102" s="43" t="s">
        <v>6</v>
      </c>
      <c r="H102" s="43" t="s">
        <v>320</v>
      </c>
      <c r="I102" s="43"/>
      <c r="J102" s="21" t="s">
        <v>478</v>
      </c>
      <c r="K102" s="82" t="s">
        <v>451</v>
      </c>
    </row>
    <row r="103" spans="2:11" ht="45.75" customHeight="1" x14ac:dyDescent="0.25">
      <c r="B103" s="50" t="s">
        <v>29</v>
      </c>
      <c r="C103" s="43" t="s">
        <v>479</v>
      </c>
      <c r="D103" s="42" t="s">
        <v>457</v>
      </c>
      <c r="E103" s="42" t="s">
        <v>61</v>
      </c>
      <c r="F103" s="42" t="s">
        <v>435</v>
      </c>
      <c r="G103" s="42" t="s">
        <v>31</v>
      </c>
      <c r="H103" s="42" t="s">
        <v>320</v>
      </c>
      <c r="I103" s="42"/>
      <c r="J103" s="21" t="s">
        <v>480</v>
      </c>
      <c r="K103" s="82" t="s">
        <v>451</v>
      </c>
    </row>
    <row r="104" spans="2:11" ht="36.75" customHeight="1" x14ac:dyDescent="0.25">
      <c r="B104" s="50" t="s">
        <v>43</v>
      </c>
      <c r="C104" s="43" t="s">
        <v>481</v>
      </c>
      <c r="D104" s="42" t="s">
        <v>449</v>
      </c>
      <c r="E104" s="43" t="s">
        <v>57</v>
      </c>
      <c r="F104" s="43" t="s">
        <v>258</v>
      </c>
      <c r="G104" s="43" t="s">
        <v>18</v>
      </c>
      <c r="H104" s="43" t="s">
        <v>320</v>
      </c>
      <c r="I104" s="43"/>
      <c r="J104" s="21" t="s">
        <v>482</v>
      </c>
      <c r="K104" s="82" t="s">
        <v>451</v>
      </c>
    </row>
    <row r="105" spans="2:11" ht="55.5" customHeight="1" x14ac:dyDescent="0.25">
      <c r="B105" s="50" t="s">
        <v>29</v>
      </c>
      <c r="C105" s="43" t="s">
        <v>474</v>
      </c>
      <c r="D105" s="42" t="s">
        <v>457</v>
      </c>
      <c r="E105" s="42" t="s">
        <v>61</v>
      </c>
      <c r="F105" s="42" t="s">
        <v>435</v>
      </c>
      <c r="G105" s="42" t="s">
        <v>31</v>
      </c>
      <c r="H105" s="42" t="s">
        <v>320</v>
      </c>
      <c r="I105" s="42"/>
      <c r="J105" s="21" t="s">
        <v>483</v>
      </c>
      <c r="K105" s="82" t="s">
        <v>451</v>
      </c>
    </row>
    <row r="106" spans="2:11" ht="62.25" customHeight="1" x14ac:dyDescent="0.25">
      <c r="B106" s="50" t="s">
        <v>16</v>
      </c>
      <c r="C106" s="43" t="s">
        <v>484</v>
      </c>
      <c r="D106" s="42" t="s">
        <v>485</v>
      </c>
      <c r="E106" s="43" t="s">
        <v>53</v>
      </c>
      <c r="F106" s="43" t="s">
        <v>486</v>
      </c>
      <c r="G106" s="43" t="s">
        <v>17</v>
      </c>
      <c r="H106" s="43" t="s">
        <v>320</v>
      </c>
      <c r="I106" s="43"/>
      <c r="J106" s="21" t="s">
        <v>487</v>
      </c>
      <c r="K106" s="82" t="s">
        <v>451</v>
      </c>
    </row>
    <row r="107" spans="2:11" ht="45.75" customHeight="1" x14ac:dyDescent="0.25">
      <c r="B107" s="50" t="s">
        <v>29</v>
      </c>
      <c r="C107" s="43" t="s">
        <v>488</v>
      </c>
      <c r="D107" s="42" t="s">
        <v>457</v>
      </c>
      <c r="E107" s="43" t="s">
        <v>61</v>
      </c>
      <c r="F107" s="43" t="s">
        <v>435</v>
      </c>
      <c r="G107" s="43" t="s">
        <v>31</v>
      </c>
      <c r="H107" s="42" t="s">
        <v>320</v>
      </c>
      <c r="I107" s="42"/>
      <c r="J107" s="21" t="s">
        <v>489</v>
      </c>
      <c r="K107" s="82" t="s">
        <v>451</v>
      </c>
    </row>
    <row r="108" spans="2:11" ht="45.75" customHeight="1" x14ac:dyDescent="0.25">
      <c r="B108" s="55" t="s">
        <v>29</v>
      </c>
      <c r="C108" s="32" t="s">
        <v>474</v>
      </c>
      <c r="D108" s="42" t="s">
        <v>457</v>
      </c>
      <c r="E108" s="43" t="s">
        <v>61</v>
      </c>
      <c r="F108" s="43" t="s">
        <v>435</v>
      </c>
      <c r="G108" s="43" t="s">
        <v>31</v>
      </c>
      <c r="H108" s="42" t="s">
        <v>320</v>
      </c>
      <c r="I108" s="31"/>
      <c r="J108" s="56" t="s">
        <v>490</v>
      </c>
      <c r="K108" s="82" t="s">
        <v>451</v>
      </c>
    </row>
    <row r="109" spans="2:11" ht="38.25" customHeight="1" x14ac:dyDescent="0.25">
      <c r="B109" s="55" t="s">
        <v>29</v>
      </c>
      <c r="C109" s="32" t="s">
        <v>474</v>
      </c>
      <c r="D109" s="42" t="s">
        <v>457</v>
      </c>
      <c r="E109" s="43" t="s">
        <v>61</v>
      </c>
      <c r="F109" s="43" t="s">
        <v>435</v>
      </c>
      <c r="G109" s="43" t="s">
        <v>31</v>
      </c>
      <c r="H109" s="42" t="s">
        <v>320</v>
      </c>
      <c r="I109" s="31"/>
      <c r="J109" s="56" t="s">
        <v>491</v>
      </c>
      <c r="K109" s="82" t="s">
        <v>451</v>
      </c>
    </row>
    <row r="110" spans="2:11" ht="36.75" customHeight="1" x14ac:dyDescent="0.25">
      <c r="B110" s="55" t="s">
        <v>29</v>
      </c>
      <c r="C110" s="32" t="s">
        <v>474</v>
      </c>
      <c r="D110" s="42" t="s">
        <v>457</v>
      </c>
      <c r="E110" s="43" t="s">
        <v>61</v>
      </c>
      <c r="F110" s="43" t="s">
        <v>435</v>
      </c>
      <c r="G110" s="43" t="s">
        <v>31</v>
      </c>
      <c r="H110" s="42" t="s">
        <v>320</v>
      </c>
      <c r="I110" s="31"/>
      <c r="J110" s="56" t="s">
        <v>492</v>
      </c>
      <c r="K110" s="82" t="s">
        <v>451</v>
      </c>
    </row>
    <row r="111" spans="2:11" ht="62.25" customHeight="1" x14ac:dyDescent="0.25">
      <c r="B111" s="55" t="s">
        <v>45</v>
      </c>
      <c r="C111" s="32" t="s">
        <v>493</v>
      </c>
      <c r="D111" s="42" t="s">
        <v>449</v>
      </c>
      <c r="E111" s="32" t="s">
        <v>57</v>
      </c>
      <c r="F111" s="32" t="s">
        <v>464</v>
      </c>
      <c r="G111" s="32" t="s">
        <v>22</v>
      </c>
      <c r="H111" s="42" t="s">
        <v>320</v>
      </c>
      <c r="I111" s="31"/>
      <c r="J111" s="56" t="s">
        <v>494</v>
      </c>
      <c r="K111" s="82" t="s">
        <v>451</v>
      </c>
    </row>
    <row r="112" spans="2:11" ht="54" customHeight="1" x14ac:dyDescent="0.25">
      <c r="B112" s="55" t="s">
        <v>29</v>
      </c>
      <c r="C112" s="32" t="s">
        <v>495</v>
      </c>
      <c r="D112" s="42" t="s">
        <v>457</v>
      </c>
      <c r="E112" s="43" t="s">
        <v>61</v>
      </c>
      <c r="F112" s="43" t="s">
        <v>435</v>
      </c>
      <c r="G112" s="43" t="s">
        <v>31</v>
      </c>
      <c r="H112" s="42" t="s">
        <v>320</v>
      </c>
      <c r="I112" s="31"/>
      <c r="J112" s="56" t="s">
        <v>496</v>
      </c>
      <c r="K112" s="82" t="s">
        <v>451</v>
      </c>
    </row>
    <row r="113" spans="2:12" ht="69.75" customHeight="1" x14ac:dyDescent="0.25">
      <c r="B113" s="55" t="s">
        <v>20</v>
      </c>
      <c r="C113" s="32" t="s">
        <v>497</v>
      </c>
      <c r="D113" s="42" t="s">
        <v>457</v>
      </c>
      <c r="E113" s="32" t="s">
        <v>61</v>
      </c>
      <c r="F113" s="32" t="s">
        <v>133</v>
      </c>
      <c r="G113" s="32" t="s">
        <v>25</v>
      </c>
      <c r="H113" s="42" t="s">
        <v>320</v>
      </c>
      <c r="I113" s="31"/>
      <c r="J113" s="56" t="s">
        <v>498</v>
      </c>
      <c r="K113" s="82" t="s">
        <v>451</v>
      </c>
    </row>
    <row r="114" spans="2:12" ht="36.75" customHeight="1" x14ac:dyDescent="0.25">
      <c r="B114" s="55" t="s">
        <v>2</v>
      </c>
      <c r="C114" s="32" t="s">
        <v>499</v>
      </c>
      <c r="D114" s="31" t="s">
        <v>500</v>
      </c>
      <c r="E114" s="32" t="s">
        <v>63</v>
      </c>
      <c r="F114" s="32" t="s">
        <v>263</v>
      </c>
      <c r="G114" s="32" t="s">
        <v>34</v>
      </c>
      <c r="H114" s="42" t="s">
        <v>320</v>
      </c>
      <c r="I114" s="31"/>
      <c r="J114" s="56" t="s">
        <v>501</v>
      </c>
      <c r="K114" s="82" t="s">
        <v>206</v>
      </c>
    </row>
    <row r="115" spans="2:12" ht="72" customHeight="1" x14ac:dyDescent="0.25">
      <c r="B115" s="55" t="s">
        <v>31</v>
      </c>
      <c r="C115" s="32" t="s">
        <v>502</v>
      </c>
      <c r="D115" s="31" t="s">
        <v>500</v>
      </c>
      <c r="E115" s="32" t="s">
        <v>51</v>
      </c>
      <c r="F115" s="32" t="s">
        <v>416</v>
      </c>
      <c r="G115" s="32" t="s">
        <v>38</v>
      </c>
      <c r="H115" s="42" t="s">
        <v>320</v>
      </c>
      <c r="I115" s="31"/>
      <c r="J115" s="56" t="s">
        <v>503</v>
      </c>
      <c r="K115" s="82" t="s">
        <v>427</v>
      </c>
    </row>
    <row r="116" spans="2:12" ht="53.25" customHeight="1" thickBot="1" x14ac:dyDescent="0.3">
      <c r="B116" s="55" t="s">
        <v>26</v>
      </c>
      <c r="C116" s="32" t="s">
        <v>504</v>
      </c>
      <c r="D116" s="31" t="s">
        <v>505</v>
      </c>
      <c r="E116" s="32" t="s">
        <v>51</v>
      </c>
      <c r="F116" s="32" t="s">
        <v>416</v>
      </c>
      <c r="G116" s="32" t="s">
        <v>46</v>
      </c>
      <c r="H116" s="42" t="s">
        <v>320</v>
      </c>
      <c r="I116" s="31"/>
      <c r="J116" s="56" t="s">
        <v>506</v>
      </c>
      <c r="K116" s="82" t="s">
        <v>427</v>
      </c>
    </row>
    <row r="117" spans="2:12" ht="21.75" customHeight="1" thickBot="1" x14ac:dyDescent="0.3">
      <c r="B117" s="158" t="s">
        <v>507</v>
      </c>
      <c r="C117" s="159"/>
      <c r="D117" s="159"/>
      <c r="E117" s="159"/>
      <c r="F117" s="159"/>
      <c r="G117" s="159"/>
      <c r="H117" s="159"/>
      <c r="I117" s="159"/>
      <c r="J117" s="159"/>
      <c r="K117" s="160"/>
    </row>
    <row r="118" spans="2:12" ht="21.75" customHeight="1" x14ac:dyDescent="0.25">
      <c r="B118" s="16" t="s">
        <v>106</v>
      </c>
      <c r="C118" s="17" t="s">
        <v>313</v>
      </c>
      <c r="D118" s="17" t="s">
        <v>314</v>
      </c>
      <c r="E118" s="17" t="s">
        <v>107</v>
      </c>
      <c r="F118" s="17" t="s">
        <v>108</v>
      </c>
      <c r="G118" s="17" t="s">
        <v>109</v>
      </c>
      <c r="H118" s="17" t="s">
        <v>315</v>
      </c>
      <c r="I118" s="17"/>
      <c r="J118" s="17" t="s">
        <v>110</v>
      </c>
      <c r="K118" s="78" t="s">
        <v>309</v>
      </c>
    </row>
    <row r="119" spans="2:12" ht="45" customHeight="1" x14ac:dyDescent="0.3">
      <c r="B119" s="57">
        <v>3000133</v>
      </c>
      <c r="C119" s="58" t="s">
        <v>43</v>
      </c>
      <c r="D119" s="58" t="s">
        <v>508</v>
      </c>
      <c r="E119" s="58" t="s">
        <v>57</v>
      </c>
      <c r="F119" s="58" t="s">
        <v>258</v>
      </c>
      <c r="G119" s="58" t="s">
        <v>18</v>
      </c>
      <c r="H119" s="58" t="s">
        <v>320</v>
      </c>
      <c r="I119" s="58"/>
      <c r="J119" s="21" t="s">
        <v>509</v>
      </c>
      <c r="K119" s="87" t="s">
        <v>510</v>
      </c>
      <c r="L119" s="7"/>
    </row>
    <row r="120" spans="2:12" ht="21.75" customHeight="1" x14ac:dyDescent="0.25">
      <c r="B120" s="57">
        <v>3000133</v>
      </c>
      <c r="C120" s="58" t="s">
        <v>43</v>
      </c>
      <c r="D120" s="59" t="s">
        <v>307</v>
      </c>
      <c r="E120" s="59" t="s">
        <v>57</v>
      </c>
      <c r="F120" s="59" t="s">
        <v>258</v>
      </c>
      <c r="G120" s="59" t="s">
        <v>18</v>
      </c>
      <c r="H120" s="59" t="s">
        <v>320</v>
      </c>
      <c r="I120" s="59"/>
      <c r="J120" s="21" t="s">
        <v>511</v>
      </c>
      <c r="K120" s="87" t="s">
        <v>510</v>
      </c>
      <c r="L120" s="39"/>
    </row>
    <row r="121" spans="2:12" ht="37.5" customHeight="1" x14ac:dyDescent="0.25">
      <c r="B121" s="57">
        <v>3000133</v>
      </c>
      <c r="C121" s="58" t="s">
        <v>43</v>
      </c>
      <c r="D121" s="59" t="s">
        <v>307</v>
      </c>
      <c r="E121" s="59" t="s">
        <v>57</v>
      </c>
      <c r="F121" s="59" t="s">
        <v>258</v>
      </c>
      <c r="G121" s="59" t="s">
        <v>18</v>
      </c>
      <c r="H121" s="59" t="s">
        <v>320</v>
      </c>
      <c r="I121" s="59"/>
      <c r="J121" s="21" t="s">
        <v>512</v>
      </c>
      <c r="K121" s="87" t="s">
        <v>510</v>
      </c>
    </row>
    <row r="122" spans="2:12" ht="36" customHeight="1" x14ac:dyDescent="0.25">
      <c r="B122" s="57">
        <v>3000133</v>
      </c>
      <c r="C122" s="58" t="s">
        <v>43</v>
      </c>
      <c r="D122" s="59" t="s">
        <v>307</v>
      </c>
      <c r="E122" s="59" t="s">
        <v>57</v>
      </c>
      <c r="F122" s="59" t="s">
        <v>258</v>
      </c>
      <c r="G122" s="59" t="s">
        <v>18</v>
      </c>
      <c r="H122" s="59" t="s">
        <v>320</v>
      </c>
      <c r="I122" s="59"/>
      <c r="J122" s="21" t="s">
        <v>513</v>
      </c>
      <c r="K122" s="87" t="s">
        <v>510</v>
      </c>
    </row>
    <row r="123" spans="2:12" ht="36.75" customHeight="1" x14ac:dyDescent="0.25">
      <c r="B123" s="57">
        <v>3000133</v>
      </c>
      <c r="C123" s="58" t="s">
        <v>43</v>
      </c>
      <c r="D123" s="59" t="s">
        <v>307</v>
      </c>
      <c r="E123" s="59" t="s">
        <v>57</v>
      </c>
      <c r="F123" s="59" t="s">
        <v>258</v>
      </c>
      <c r="G123" s="59" t="s">
        <v>18</v>
      </c>
      <c r="H123" s="59" t="s">
        <v>320</v>
      </c>
      <c r="I123" s="59"/>
      <c r="J123" s="21" t="s">
        <v>514</v>
      </c>
      <c r="K123" s="87" t="s">
        <v>510</v>
      </c>
    </row>
    <row r="124" spans="2:12" ht="30" customHeight="1" x14ac:dyDescent="0.25">
      <c r="B124" s="57">
        <v>3000133</v>
      </c>
      <c r="C124" s="58" t="s">
        <v>43</v>
      </c>
      <c r="D124" s="59" t="s">
        <v>307</v>
      </c>
      <c r="E124" s="59" t="s">
        <v>57</v>
      </c>
      <c r="F124" s="59" t="s">
        <v>258</v>
      </c>
      <c r="G124" s="59" t="s">
        <v>18</v>
      </c>
      <c r="H124" s="59" t="s">
        <v>320</v>
      </c>
      <c r="I124" s="59"/>
      <c r="J124" s="21" t="s">
        <v>515</v>
      </c>
      <c r="K124" s="87" t="s">
        <v>510</v>
      </c>
    </row>
    <row r="125" spans="2:12" ht="29.25" customHeight="1" x14ac:dyDescent="0.25">
      <c r="B125" s="57">
        <v>3000133</v>
      </c>
      <c r="C125" s="58" t="s">
        <v>43</v>
      </c>
      <c r="D125" s="59" t="s">
        <v>307</v>
      </c>
      <c r="E125" s="59" t="s">
        <v>57</v>
      </c>
      <c r="F125" s="59" t="s">
        <v>258</v>
      </c>
      <c r="G125" s="59" t="s">
        <v>18</v>
      </c>
      <c r="H125" s="59" t="s">
        <v>320</v>
      </c>
      <c r="I125" s="59"/>
      <c r="J125" s="21" t="s">
        <v>516</v>
      </c>
      <c r="K125" s="87" t="s">
        <v>510</v>
      </c>
    </row>
    <row r="126" spans="2:12" ht="34.5" customHeight="1" x14ac:dyDescent="0.25">
      <c r="B126" s="57">
        <v>3000133</v>
      </c>
      <c r="C126" s="58" t="s">
        <v>43</v>
      </c>
      <c r="D126" s="59" t="s">
        <v>307</v>
      </c>
      <c r="E126" s="59" t="s">
        <v>57</v>
      </c>
      <c r="F126" s="59" t="s">
        <v>258</v>
      </c>
      <c r="G126" s="59" t="s">
        <v>18</v>
      </c>
      <c r="H126" s="59" t="s">
        <v>320</v>
      </c>
      <c r="I126" s="59"/>
      <c r="J126" s="21" t="s">
        <v>517</v>
      </c>
      <c r="K126" s="87" t="s">
        <v>510</v>
      </c>
    </row>
    <row r="127" spans="2:12" ht="29.25" customHeight="1" x14ac:dyDescent="0.25">
      <c r="B127" s="57">
        <v>3000133</v>
      </c>
      <c r="C127" s="58" t="s">
        <v>43</v>
      </c>
      <c r="D127" s="59" t="s">
        <v>307</v>
      </c>
      <c r="E127" s="59" t="s">
        <v>57</v>
      </c>
      <c r="F127" s="59" t="s">
        <v>258</v>
      </c>
      <c r="G127" s="59" t="s">
        <v>18</v>
      </c>
      <c r="H127" s="59" t="s">
        <v>320</v>
      </c>
      <c r="I127" s="59"/>
      <c r="J127" s="21" t="s">
        <v>518</v>
      </c>
      <c r="K127" s="87" t="s">
        <v>510</v>
      </c>
    </row>
    <row r="128" spans="2:12" ht="29.25" customHeight="1" x14ac:dyDescent="0.25">
      <c r="B128" s="57">
        <v>3000133</v>
      </c>
      <c r="C128" s="58" t="s">
        <v>43</v>
      </c>
      <c r="D128" s="59" t="s">
        <v>307</v>
      </c>
      <c r="E128" s="59" t="s">
        <v>57</v>
      </c>
      <c r="F128" s="59" t="s">
        <v>258</v>
      </c>
      <c r="G128" s="59" t="s">
        <v>18</v>
      </c>
      <c r="H128" s="59" t="s">
        <v>320</v>
      </c>
      <c r="I128" s="59"/>
      <c r="J128" s="21" t="s">
        <v>519</v>
      </c>
      <c r="K128" s="87" t="s">
        <v>510</v>
      </c>
    </row>
    <row r="129" spans="2:12" ht="29.25" customHeight="1" x14ac:dyDescent="0.25">
      <c r="B129" s="57">
        <v>3000133</v>
      </c>
      <c r="C129" s="58" t="s">
        <v>43</v>
      </c>
      <c r="D129" s="59" t="s">
        <v>307</v>
      </c>
      <c r="E129" s="59" t="s">
        <v>57</v>
      </c>
      <c r="F129" s="59" t="s">
        <v>258</v>
      </c>
      <c r="G129" s="59" t="s">
        <v>18</v>
      </c>
      <c r="H129" s="59" t="s">
        <v>320</v>
      </c>
      <c r="I129" s="59"/>
      <c r="J129" s="21" t="s">
        <v>520</v>
      </c>
      <c r="K129" s="87" t="s">
        <v>510</v>
      </c>
    </row>
    <row r="130" spans="2:12" ht="37.5" customHeight="1" x14ac:dyDescent="0.25">
      <c r="B130" s="57">
        <v>3000133</v>
      </c>
      <c r="C130" s="58" t="s">
        <v>43</v>
      </c>
      <c r="D130" s="59" t="s">
        <v>307</v>
      </c>
      <c r="E130" s="59" t="s">
        <v>57</v>
      </c>
      <c r="F130" s="59" t="s">
        <v>258</v>
      </c>
      <c r="G130" s="59" t="s">
        <v>18</v>
      </c>
      <c r="H130" s="59" t="s">
        <v>320</v>
      </c>
      <c r="I130" s="59"/>
      <c r="J130" s="21" t="s">
        <v>521</v>
      </c>
      <c r="K130" s="87" t="s">
        <v>510</v>
      </c>
    </row>
    <row r="131" spans="2:12" ht="37.5" customHeight="1" x14ac:dyDescent="0.25">
      <c r="B131" s="57">
        <v>3000133</v>
      </c>
      <c r="C131" s="58" t="s">
        <v>43</v>
      </c>
      <c r="D131" s="59" t="s">
        <v>307</v>
      </c>
      <c r="E131" s="59" t="s">
        <v>57</v>
      </c>
      <c r="F131" s="59" t="s">
        <v>258</v>
      </c>
      <c r="G131" s="59" t="s">
        <v>18</v>
      </c>
      <c r="H131" s="59" t="s">
        <v>320</v>
      </c>
      <c r="I131" s="59"/>
      <c r="J131" s="21" t="s">
        <v>522</v>
      </c>
      <c r="K131" s="87" t="s">
        <v>510</v>
      </c>
    </row>
    <row r="132" spans="2:12" ht="29.25" customHeight="1" x14ac:dyDescent="0.25">
      <c r="B132" s="57">
        <v>3000133</v>
      </c>
      <c r="C132" s="58" t="s">
        <v>43</v>
      </c>
      <c r="D132" s="59" t="s">
        <v>307</v>
      </c>
      <c r="E132" s="59" t="s">
        <v>57</v>
      </c>
      <c r="F132" s="59" t="s">
        <v>258</v>
      </c>
      <c r="G132" s="59" t="s">
        <v>18</v>
      </c>
      <c r="H132" s="59" t="s">
        <v>320</v>
      </c>
      <c r="I132" s="59"/>
      <c r="J132" s="21" t="s">
        <v>523</v>
      </c>
      <c r="K132" s="87" t="s">
        <v>510</v>
      </c>
    </row>
    <row r="133" spans="2:12" ht="29.25" customHeight="1" x14ac:dyDescent="0.25">
      <c r="B133" s="57">
        <v>3000133</v>
      </c>
      <c r="C133" s="58" t="s">
        <v>43</v>
      </c>
      <c r="D133" s="59" t="s">
        <v>307</v>
      </c>
      <c r="E133" s="59" t="s">
        <v>57</v>
      </c>
      <c r="F133" s="59" t="s">
        <v>258</v>
      </c>
      <c r="G133" s="59" t="s">
        <v>18</v>
      </c>
      <c r="H133" s="59" t="s">
        <v>320</v>
      </c>
      <c r="I133" s="59"/>
      <c r="J133" s="21" t="s">
        <v>524</v>
      </c>
      <c r="K133" s="87" t="s">
        <v>510</v>
      </c>
    </row>
    <row r="134" spans="2:12" ht="29.25" customHeight="1" x14ac:dyDescent="0.25">
      <c r="B134" s="57">
        <v>3000133</v>
      </c>
      <c r="C134" s="58" t="s">
        <v>43</v>
      </c>
      <c r="D134" s="59" t="s">
        <v>307</v>
      </c>
      <c r="E134" s="59" t="s">
        <v>57</v>
      </c>
      <c r="F134" s="59" t="s">
        <v>258</v>
      </c>
      <c r="G134" s="59" t="s">
        <v>18</v>
      </c>
      <c r="H134" s="59" t="s">
        <v>320</v>
      </c>
      <c r="I134" s="59"/>
      <c r="J134" s="21" t="s">
        <v>525</v>
      </c>
      <c r="K134" s="87" t="s">
        <v>510</v>
      </c>
    </row>
    <row r="135" spans="2:12" ht="61.5" customHeight="1" x14ac:dyDescent="0.25">
      <c r="B135" s="57">
        <v>3000133</v>
      </c>
      <c r="C135" s="58" t="s">
        <v>43</v>
      </c>
      <c r="D135" s="59" t="s">
        <v>307</v>
      </c>
      <c r="E135" s="59" t="s">
        <v>57</v>
      </c>
      <c r="F135" s="59" t="s">
        <v>258</v>
      </c>
      <c r="G135" s="59" t="s">
        <v>18</v>
      </c>
      <c r="H135" s="59" t="s">
        <v>320</v>
      </c>
      <c r="I135" s="59"/>
      <c r="J135" s="21" t="s">
        <v>526</v>
      </c>
      <c r="K135" s="87" t="s">
        <v>510</v>
      </c>
    </row>
    <row r="136" spans="2:12" ht="61.5" customHeight="1" x14ac:dyDescent="0.25">
      <c r="B136" s="57">
        <v>3000133</v>
      </c>
      <c r="C136" s="58" t="s">
        <v>43</v>
      </c>
      <c r="D136" s="59" t="s">
        <v>307</v>
      </c>
      <c r="E136" s="59" t="s">
        <v>57</v>
      </c>
      <c r="F136" s="59" t="s">
        <v>258</v>
      </c>
      <c r="G136" s="59" t="s">
        <v>18</v>
      </c>
      <c r="H136" s="59" t="s">
        <v>320</v>
      </c>
      <c r="I136" s="59"/>
      <c r="J136" s="21" t="s">
        <v>527</v>
      </c>
      <c r="K136" s="87" t="s">
        <v>510</v>
      </c>
    </row>
    <row r="137" spans="2:12" ht="54" customHeight="1" x14ac:dyDescent="0.25">
      <c r="B137" s="57">
        <v>3000133</v>
      </c>
      <c r="C137" s="58" t="s">
        <v>43</v>
      </c>
      <c r="D137" s="59" t="s">
        <v>307</v>
      </c>
      <c r="E137" s="59" t="s">
        <v>57</v>
      </c>
      <c r="F137" s="59" t="s">
        <v>258</v>
      </c>
      <c r="G137" s="59" t="s">
        <v>18</v>
      </c>
      <c r="H137" s="59" t="s">
        <v>320</v>
      </c>
      <c r="I137" s="59"/>
      <c r="J137" s="21" t="s">
        <v>528</v>
      </c>
      <c r="K137" s="87" t="s">
        <v>510</v>
      </c>
    </row>
    <row r="138" spans="2:12" ht="52.5" customHeight="1" x14ac:dyDescent="0.25">
      <c r="B138" s="57">
        <v>3000133</v>
      </c>
      <c r="C138" s="58" t="s">
        <v>43</v>
      </c>
      <c r="D138" s="59" t="s">
        <v>307</v>
      </c>
      <c r="E138" s="59" t="s">
        <v>57</v>
      </c>
      <c r="F138" s="59" t="s">
        <v>258</v>
      </c>
      <c r="G138" s="59" t="s">
        <v>18</v>
      </c>
      <c r="H138" s="59" t="s">
        <v>320</v>
      </c>
      <c r="I138" s="59"/>
      <c r="J138" s="21" t="s">
        <v>529</v>
      </c>
      <c r="K138" s="87" t="s">
        <v>510</v>
      </c>
    </row>
    <row r="139" spans="2:12" ht="63" customHeight="1" x14ac:dyDescent="0.25">
      <c r="B139" s="57">
        <v>3000133</v>
      </c>
      <c r="C139" s="58" t="s">
        <v>43</v>
      </c>
      <c r="D139" s="59" t="s">
        <v>307</v>
      </c>
      <c r="E139" s="59" t="s">
        <v>57</v>
      </c>
      <c r="F139" s="59" t="s">
        <v>258</v>
      </c>
      <c r="G139" s="59" t="s">
        <v>18</v>
      </c>
      <c r="H139" s="59" t="s">
        <v>320</v>
      </c>
      <c r="I139" s="59"/>
      <c r="J139" s="21" t="s">
        <v>530</v>
      </c>
      <c r="K139" s="87" t="s">
        <v>510</v>
      </c>
    </row>
    <row r="140" spans="2:12" ht="36" customHeight="1" x14ac:dyDescent="0.25">
      <c r="B140" s="57">
        <v>3000133</v>
      </c>
      <c r="C140" s="58" t="s">
        <v>43</v>
      </c>
      <c r="D140" s="59" t="s">
        <v>307</v>
      </c>
      <c r="E140" s="59" t="s">
        <v>57</v>
      </c>
      <c r="F140" s="59" t="s">
        <v>258</v>
      </c>
      <c r="G140" s="59" t="s">
        <v>18</v>
      </c>
      <c r="H140" s="59" t="s">
        <v>320</v>
      </c>
      <c r="I140" s="59"/>
      <c r="J140" s="21" t="s">
        <v>531</v>
      </c>
      <c r="K140" s="87" t="s">
        <v>510</v>
      </c>
    </row>
    <row r="141" spans="2:12" ht="35.25" customHeight="1" x14ac:dyDescent="0.25">
      <c r="B141" s="57">
        <v>3000133</v>
      </c>
      <c r="C141" s="58" t="s">
        <v>43</v>
      </c>
      <c r="D141" s="59" t="s">
        <v>532</v>
      </c>
      <c r="E141" s="59" t="s">
        <v>57</v>
      </c>
      <c r="F141" s="59" t="s">
        <v>258</v>
      </c>
      <c r="G141" s="59" t="s">
        <v>18</v>
      </c>
      <c r="H141" s="59" t="s">
        <v>320</v>
      </c>
      <c r="I141" s="59"/>
      <c r="J141" s="21" t="s">
        <v>533</v>
      </c>
      <c r="K141" s="87" t="s">
        <v>510</v>
      </c>
    </row>
    <row r="142" spans="2:12" ht="45" customHeight="1" x14ac:dyDescent="0.25">
      <c r="B142" s="57">
        <v>3000133</v>
      </c>
      <c r="C142" s="58" t="s">
        <v>43</v>
      </c>
      <c r="D142" s="59" t="s">
        <v>532</v>
      </c>
      <c r="E142" s="59" t="s">
        <v>57</v>
      </c>
      <c r="F142" s="59" t="s">
        <v>258</v>
      </c>
      <c r="G142" s="59" t="s">
        <v>18</v>
      </c>
      <c r="H142" s="59" t="s">
        <v>320</v>
      </c>
      <c r="I142" s="59"/>
      <c r="J142" s="21" t="s">
        <v>534</v>
      </c>
      <c r="K142" s="87" t="s">
        <v>510</v>
      </c>
    </row>
    <row r="143" spans="2:12" ht="45" customHeight="1" x14ac:dyDescent="0.25">
      <c r="B143" s="57">
        <v>3000133</v>
      </c>
      <c r="C143" s="58" t="s">
        <v>43</v>
      </c>
      <c r="D143" s="59" t="s">
        <v>532</v>
      </c>
      <c r="E143" s="59" t="s">
        <v>57</v>
      </c>
      <c r="F143" s="59" t="s">
        <v>258</v>
      </c>
      <c r="G143" s="59" t="s">
        <v>18</v>
      </c>
      <c r="H143" s="59" t="s">
        <v>320</v>
      </c>
      <c r="I143" s="59"/>
      <c r="J143" s="21" t="s">
        <v>535</v>
      </c>
      <c r="K143" s="87" t="s">
        <v>510</v>
      </c>
      <c r="L143" s="60"/>
    </row>
    <row r="144" spans="2:12" ht="27.75" customHeight="1" x14ac:dyDescent="0.25">
      <c r="B144" s="57">
        <v>3000133</v>
      </c>
      <c r="C144" s="58" t="s">
        <v>43</v>
      </c>
      <c r="D144" s="59" t="s">
        <v>536</v>
      </c>
      <c r="E144" s="59" t="s">
        <v>57</v>
      </c>
      <c r="F144" s="59" t="s">
        <v>258</v>
      </c>
      <c r="G144" s="59" t="s">
        <v>18</v>
      </c>
      <c r="H144" s="59" t="s">
        <v>320</v>
      </c>
      <c r="I144" s="59"/>
      <c r="J144" s="21" t="s">
        <v>537</v>
      </c>
      <c r="K144" s="87" t="s">
        <v>510</v>
      </c>
    </row>
    <row r="145" spans="2:13" ht="38.25" customHeight="1" x14ac:dyDescent="0.25">
      <c r="B145" s="61" t="s">
        <v>538</v>
      </c>
      <c r="C145" s="58" t="s">
        <v>43</v>
      </c>
      <c r="D145" s="59" t="s">
        <v>539</v>
      </c>
      <c r="E145" s="59" t="s">
        <v>57</v>
      </c>
      <c r="F145" s="59" t="s">
        <v>258</v>
      </c>
      <c r="G145" s="59" t="s">
        <v>19</v>
      </c>
      <c r="H145" s="59" t="s">
        <v>320</v>
      </c>
      <c r="I145" s="59"/>
      <c r="J145" s="21" t="s">
        <v>540</v>
      </c>
      <c r="K145" s="87" t="s">
        <v>510</v>
      </c>
    </row>
    <row r="146" spans="2:13" ht="45.75" customHeight="1" x14ac:dyDescent="0.25">
      <c r="B146" s="61" t="s">
        <v>538</v>
      </c>
      <c r="C146" s="58" t="s">
        <v>43</v>
      </c>
      <c r="D146" s="59" t="s">
        <v>539</v>
      </c>
      <c r="E146" s="59" t="s">
        <v>57</v>
      </c>
      <c r="F146" s="59" t="s">
        <v>258</v>
      </c>
      <c r="G146" s="59" t="s">
        <v>19</v>
      </c>
      <c r="H146" s="59" t="s">
        <v>320</v>
      </c>
      <c r="I146" s="59"/>
      <c r="J146" s="21" t="s">
        <v>541</v>
      </c>
      <c r="K146" s="87" t="s">
        <v>510</v>
      </c>
    </row>
    <row r="147" spans="2:13" ht="36" customHeight="1" x14ac:dyDescent="0.25">
      <c r="B147" s="61" t="s">
        <v>538</v>
      </c>
      <c r="C147" s="58" t="s">
        <v>43</v>
      </c>
      <c r="D147" s="59" t="s">
        <v>539</v>
      </c>
      <c r="E147" s="59" t="s">
        <v>57</v>
      </c>
      <c r="F147" s="59" t="s">
        <v>258</v>
      </c>
      <c r="G147" s="59" t="s">
        <v>19</v>
      </c>
      <c r="H147" s="59" t="s">
        <v>320</v>
      </c>
      <c r="I147" s="59"/>
      <c r="J147" s="21" t="s">
        <v>542</v>
      </c>
      <c r="K147" s="87" t="s">
        <v>510</v>
      </c>
    </row>
    <row r="148" spans="2:13" ht="36" customHeight="1" x14ac:dyDescent="0.25">
      <c r="B148" s="61" t="s">
        <v>538</v>
      </c>
      <c r="C148" s="58" t="s">
        <v>43</v>
      </c>
      <c r="D148" s="59" t="s">
        <v>539</v>
      </c>
      <c r="E148" s="59" t="s">
        <v>57</v>
      </c>
      <c r="F148" s="59" t="s">
        <v>258</v>
      </c>
      <c r="G148" s="59" t="s">
        <v>19</v>
      </c>
      <c r="H148" s="59" t="s">
        <v>320</v>
      </c>
      <c r="I148" s="59"/>
      <c r="J148" s="21" t="s">
        <v>543</v>
      </c>
      <c r="K148" s="87" t="s">
        <v>510</v>
      </c>
    </row>
    <row r="149" spans="2:13" ht="44.25" customHeight="1" x14ac:dyDescent="0.25">
      <c r="B149" s="61" t="s">
        <v>538</v>
      </c>
      <c r="C149" s="58" t="s">
        <v>43</v>
      </c>
      <c r="D149" s="59" t="s">
        <v>539</v>
      </c>
      <c r="E149" s="59" t="s">
        <v>57</v>
      </c>
      <c r="F149" s="59" t="s">
        <v>258</v>
      </c>
      <c r="G149" s="59" t="s">
        <v>19</v>
      </c>
      <c r="H149" s="59" t="s">
        <v>320</v>
      </c>
      <c r="I149" s="59"/>
      <c r="J149" s="21" t="s">
        <v>544</v>
      </c>
      <c r="K149" s="87" t="s">
        <v>510</v>
      </c>
    </row>
    <row r="150" spans="2:13" ht="36.75" customHeight="1" x14ac:dyDescent="0.25">
      <c r="B150" s="61" t="s">
        <v>538</v>
      </c>
      <c r="C150" s="58" t="s">
        <v>43</v>
      </c>
      <c r="D150" s="59" t="s">
        <v>539</v>
      </c>
      <c r="E150" s="59" t="s">
        <v>57</v>
      </c>
      <c r="F150" s="59" t="s">
        <v>258</v>
      </c>
      <c r="G150" s="59" t="s">
        <v>19</v>
      </c>
      <c r="H150" s="59" t="s">
        <v>320</v>
      </c>
      <c r="I150" s="59"/>
      <c r="J150" s="21" t="s">
        <v>545</v>
      </c>
      <c r="K150" s="87" t="s">
        <v>510</v>
      </c>
    </row>
    <row r="151" spans="2:13" ht="36" customHeight="1" x14ac:dyDescent="0.25">
      <c r="B151" s="61" t="s">
        <v>538</v>
      </c>
      <c r="C151" s="58" t="s">
        <v>43</v>
      </c>
      <c r="D151" s="59" t="s">
        <v>539</v>
      </c>
      <c r="E151" s="59" t="s">
        <v>57</v>
      </c>
      <c r="F151" s="59" t="s">
        <v>258</v>
      </c>
      <c r="G151" s="59" t="s">
        <v>19</v>
      </c>
      <c r="H151" s="59" t="s">
        <v>320</v>
      </c>
      <c r="I151" s="59"/>
      <c r="J151" s="21" t="s">
        <v>546</v>
      </c>
      <c r="K151" s="87" t="s">
        <v>510</v>
      </c>
    </row>
    <row r="152" spans="2:13" ht="36.75" customHeight="1" x14ac:dyDescent="0.25">
      <c r="B152" s="61" t="s">
        <v>538</v>
      </c>
      <c r="C152" s="58" t="s">
        <v>43</v>
      </c>
      <c r="D152" s="59" t="s">
        <v>539</v>
      </c>
      <c r="E152" s="59" t="s">
        <v>57</v>
      </c>
      <c r="F152" s="59" t="s">
        <v>258</v>
      </c>
      <c r="G152" s="59" t="s">
        <v>19</v>
      </c>
      <c r="H152" s="59" t="s">
        <v>320</v>
      </c>
      <c r="I152" s="59"/>
      <c r="J152" s="21" t="s">
        <v>547</v>
      </c>
      <c r="K152" s="88" t="s">
        <v>510</v>
      </c>
    </row>
    <row r="153" spans="2:13" ht="45.75" customHeight="1" x14ac:dyDescent="0.25">
      <c r="B153" s="61" t="s">
        <v>538</v>
      </c>
      <c r="C153" s="58" t="s">
        <v>43</v>
      </c>
      <c r="D153" s="59" t="s">
        <v>539</v>
      </c>
      <c r="E153" s="59" t="s">
        <v>57</v>
      </c>
      <c r="F153" s="59" t="s">
        <v>258</v>
      </c>
      <c r="G153" s="59" t="s">
        <v>19</v>
      </c>
      <c r="H153" s="59" t="s">
        <v>320</v>
      </c>
      <c r="I153" s="59"/>
      <c r="J153" s="21" t="s">
        <v>548</v>
      </c>
      <c r="K153" s="88" t="s">
        <v>510</v>
      </c>
    </row>
    <row r="154" spans="2:13" ht="45.75" customHeight="1" x14ac:dyDescent="0.25">
      <c r="B154" s="61" t="s">
        <v>538</v>
      </c>
      <c r="C154" s="58" t="s">
        <v>43</v>
      </c>
      <c r="D154" s="59" t="s">
        <v>539</v>
      </c>
      <c r="E154" s="59" t="s">
        <v>57</v>
      </c>
      <c r="F154" s="59" t="s">
        <v>258</v>
      </c>
      <c r="G154" s="59" t="s">
        <v>19</v>
      </c>
      <c r="H154" s="59" t="s">
        <v>320</v>
      </c>
      <c r="I154" s="59"/>
      <c r="J154" s="21" t="s">
        <v>549</v>
      </c>
      <c r="K154" s="88" t="s">
        <v>510</v>
      </c>
    </row>
    <row r="155" spans="2:13" ht="45.75" customHeight="1" x14ac:dyDescent="0.25">
      <c r="B155" s="61" t="s">
        <v>538</v>
      </c>
      <c r="C155" s="58" t="s">
        <v>43</v>
      </c>
      <c r="D155" s="59" t="s">
        <v>539</v>
      </c>
      <c r="E155" s="59" t="s">
        <v>57</v>
      </c>
      <c r="F155" s="59" t="s">
        <v>258</v>
      </c>
      <c r="G155" s="59" t="s">
        <v>19</v>
      </c>
      <c r="H155" s="59" t="s">
        <v>320</v>
      </c>
      <c r="I155" s="59"/>
      <c r="J155" s="21" t="s">
        <v>550</v>
      </c>
      <c r="K155" s="88" t="s">
        <v>510</v>
      </c>
    </row>
    <row r="156" spans="2:13" ht="52.5" customHeight="1" x14ac:dyDescent="0.25">
      <c r="B156" s="61" t="s">
        <v>538</v>
      </c>
      <c r="C156" s="58" t="s">
        <v>43</v>
      </c>
      <c r="D156" s="59" t="s">
        <v>539</v>
      </c>
      <c r="E156" s="59" t="s">
        <v>57</v>
      </c>
      <c r="F156" s="59" t="s">
        <v>258</v>
      </c>
      <c r="G156" s="59" t="s">
        <v>19</v>
      </c>
      <c r="H156" s="59" t="s">
        <v>320</v>
      </c>
      <c r="I156" s="59"/>
      <c r="J156" s="21" t="s">
        <v>551</v>
      </c>
      <c r="K156" s="88" t="s">
        <v>510</v>
      </c>
    </row>
    <row r="157" spans="2:13" ht="36.75" customHeight="1" x14ac:dyDescent="0.25">
      <c r="B157" s="61" t="s">
        <v>538</v>
      </c>
      <c r="C157" s="58" t="s">
        <v>43</v>
      </c>
      <c r="D157" s="59" t="s">
        <v>539</v>
      </c>
      <c r="E157" s="59" t="s">
        <v>57</v>
      </c>
      <c r="F157" s="59" t="s">
        <v>258</v>
      </c>
      <c r="G157" s="59" t="s">
        <v>19</v>
      </c>
      <c r="H157" s="59" t="s">
        <v>320</v>
      </c>
      <c r="I157" s="59"/>
      <c r="J157" s="21" t="s">
        <v>552</v>
      </c>
      <c r="K157" s="88" t="s">
        <v>510</v>
      </c>
    </row>
    <row r="158" spans="2:13" ht="44.25" customHeight="1" x14ac:dyDescent="0.25">
      <c r="B158" s="62" t="s">
        <v>538</v>
      </c>
      <c r="C158" s="63" t="s">
        <v>43</v>
      </c>
      <c r="D158" s="64" t="s">
        <v>539</v>
      </c>
      <c r="E158" s="64" t="s">
        <v>57</v>
      </c>
      <c r="F158" s="64" t="s">
        <v>258</v>
      </c>
      <c r="G158" s="64" t="s">
        <v>19</v>
      </c>
      <c r="H158" s="64" t="s">
        <v>320</v>
      </c>
      <c r="I158" s="64"/>
      <c r="J158" s="56" t="s">
        <v>553</v>
      </c>
      <c r="K158" s="88" t="s">
        <v>510</v>
      </c>
    </row>
    <row r="159" spans="2:13" ht="34.5" customHeight="1" x14ac:dyDescent="0.25">
      <c r="B159" s="61" t="s">
        <v>538</v>
      </c>
      <c r="C159" s="58" t="s">
        <v>43</v>
      </c>
      <c r="D159" s="59" t="s">
        <v>539</v>
      </c>
      <c r="E159" s="59" t="s">
        <v>57</v>
      </c>
      <c r="F159" s="59" t="s">
        <v>258</v>
      </c>
      <c r="G159" s="59" t="s">
        <v>19</v>
      </c>
      <c r="H159" s="59" t="s">
        <v>320</v>
      </c>
      <c r="I159" s="59"/>
      <c r="J159" s="65" t="s">
        <v>554</v>
      </c>
      <c r="K159" s="87" t="s">
        <v>510</v>
      </c>
      <c r="L159" s="60"/>
      <c r="M159" s="39" t="e">
        <f>#REF!/6</f>
        <v>#REF!</v>
      </c>
    </row>
    <row r="160" spans="2:13" ht="21.75" customHeight="1" thickBot="1" x14ac:dyDescent="0.3">
      <c r="B160" s="161" t="s">
        <v>555</v>
      </c>
      <c r="C160" s="162"/>
      <c r="D160" s="162"/>
      <c r="E160" s="162"/>
      <c r="F160" s="162"/>
      <c r="G160" s="162"/>
      <c r="H160" s="162"/>
      <c r="I160" s="162"/>
      <c r="J160" s="162"/>
      <c r="K160" s="163"/>
    </row>
    <row r="161" spans="2:16" ht="21.75" customHeight="1" x14ac:dyDescent="0.25">
      <c r="B161" s="16" t="s">
        <v>106</v>
      </c>
      <c r="C161" s="17" t="s">
        <v>313</v>
      </c>
      <c r="D161" s="17" t="s">
        <v>314</v>
      </c>
      <c r="E161" s="17" t="s">
        <v>107</v>
      </c>
      <c r="F161" s="17" t="s">
        <v>108</v>
      </c>
      <c r="G161" s="17" t="s">
        <v>109</v>
      </c>
      <c r="H161" s="17" t="s">
        <v>315</v>
      </c>
      <c r="I161" s="17"/>
      <c r="J161" s="17" t="s">
        <v>110</v>
      </c>
      <c r="K161" s="78" t="s">
        <v>309</v>
      </c>
    </row>
    <row r="162" spans="2:16" ht="21" customHeight="1" thickBot="1" x14ac:dyDescent="0.3">
      <c r="B162" s="66" t="s">
        <v>56</v>
      </c>
      <c r="C162" s="67" t="s">
        <v>101</v>
      </c>
      <c r="D162" s="68" t="s">
        <v>556</v>
      </c>
      <c r="E162" s="68" t="s">
        <v>64</v>
      </c>
      <c r="F162" s="68" t="s">
        <v>557</v>
      </c>
      <c r="G162" s="68" t="s">
        <v>40</v>
      </c>
      <c r="H162" s="68" t="s">
        <v>320</v>
      </c>
      <c r="I162" s="68"/>
      <c r="J162" s="69" t="s">
        <v>558</v>
      </c>
      <c r="K162" s="89" t="s">
        <v>559</v>
      </c>
      <c r="L162" s="15"/>
    </row>
    <row r="163" spans="2:16" ht="21.75" customHeight="1" thickBot="1" x14ac:dyDescent="0.3">
      <c r="B163" s="152" t="s">
        <v>560</v>
      </c>
      <c r="C163" s="153"/>
      <c r="D163" s="153"/>
      <c r="E163" s="153"/>
      <c r="F163" s="153"/>
      <c r="G163" s="153"/>
      <c r="H163" s="153"/>
      <c r="I163" s="153"/>
      <c r="J163" s="153"/>
      <c r="K163" s="154"/>
    </row>
    <row r="164" spans="2:16" ht="21.75" customHeight="1" x14ac:dyDescent="0.25">
      <c r="B164" s="16" t="s">
        <v>106</v>
      </c>
      <c r="C164" s="17" t="s">
        <v>313</v>
      </c>
      <c r="D164" s="17" t="s">
        <v>314</v>
      </c>
      <c r="E164" s="17" t="s">
        <v>107</v>
      </c>
      <c r="F164" s="17" t="s">
        <v>108</v>
      </c>
      <c r="G164" s="17" t="s">
        <v>109</v>
      </c>
      <c r="H164" s="17" t="s">
        <v>315</v>
      </c>
      <c r="I164" s="17"/>
      <c r="J164" s="17" t="s">
        <v>110</v>
      </c>
      <c r="K164" s="78" t="s">
        <v>309</v>
      </c>
    </row>
    <row r="165" spans="2:16" ht="21" customHeight="1" thickBot="1" x14ac:dyDescent="0.3">
      <c r="B165" s="70" t="s">
        <v>55</v>
      </c>
      <c r="C165" s="71" t="s">
        <v>101</v>
      </c>
      <c r="D165" s="71" t="s">
        <v>152</v>
      </c>
      <c r="E165" s="71" t="s">
        <v>47</v>
      </c>
      <c r="F165" s="71" t="s">
        <v>115</v>
      </c>
      <c r="G165" s="71" t="s">
        <v>5</v>
      </c>
      <c r="H165" s="71" t="s">
        <v>320</v>
      </c>
      <c r="I165" s="71"/>
      <c r="J165" s="21" t="s">
        <v>370</v>
      </c>
      <c r="K165" s="86" t="s">
        <v>561</v>
      </c>
      <c r="L165" s="15"/>
    </row>
    <row r="166" spans="2:16" ht="21.75" customHeight="1" thickBot="1" x14ac:dyDescent="0.3">
      <c r="B166" s="152" t="s">
        <v>562</v>
      </c>
      <c r="C166" s="153"/>
      <c r="D166" s="153"/>
      <c r="E166" s="153"/>
      <c r="F166" s="153"/>
      <c r="G166" s="153"/>
      <c r="H166" s="153"/>
      <c r="I166" s="153"/>
      <c r="J166" s="153"/>
      <c r="K166" s="154"/>
    </row>
    <row r="167" spans="2:16" ht="21.75" customHeight="1" x14ac:dyDescent="0.25">
      <c r="B167" s="16" t="s">
        <v>106</v>
      </c>
      <c r="C167" s="17" t="s">
        <v>313</v>
      </c>
      <c r="D167" s="17" t="s">
        <v>314</v>
      </c>
      <c r="E167" s="17" t="s">
        <v>107</v>
      </c>
      <c r="F167" s="17" t="s">
        <v>108</v>
      </c>
      <c r="G167" s="17" t="s">
        <v>109</v>
      </c>
      <c r="H167" s="17" t="s">
        <v>315</v>
      </c>
      <c r="I167" s="17"/>
      <c r="J167" s="17" t="s">
        <v>110</v>
      </c>
      <c r="K167" s="78" t="s">
        <v>309</v>
      </c>
    </row>
    <row r="168" spans="2:16" ht="21" customHeight="1" x14ac:dyDescent="0.3">
      <c r="B168" s="62"/>
      <c r="C168" s="64"/>
      <c r="D168" s="63">
        <v>5001253</v>
      </c>
      <c r="E168" s="63" t="s">
        <v>47</v>
      </c>
      <c r="F168" s="63" t="s">
        <v>563</v>
      </c>
      <c r="G168" s="63" t="s">
        <v>11</v>
      </c>
      <c r="H168" s="63"/>
      <c r="I168" s="63"/>
      <c r="J168" s="72" t="s">
        <v>564</v>
      </c>
      <c r="K168" s="90" t="s">
        <v>100</v>
      </c>
      <c r="L168" s="7"/>
    </row>
    <row r="169" spans="2:16" ht="21" customHeight="1" thickBot="1" x14ac:dyDescent="0.35">
      <c r="B169" s="62"/>
      <c r="C169" s="64"/>
      <c r="D169" s="63" t="s">
        <v>565</v>
      </c>
      <c r="E169" s="63" t="s">
        <v>47</v>
      </c>
      <c r="F169" s="63" t="s">
        <v>563</v>
      </c>
      <c r="G169" s="63" t="s">
        <v>11</v>
      </c>
      <c r="H169" s="63"/>
      <c r="I169" s="63"/>
      <c r="J169" s="72" t="s">
        <v>566</v>
      </c>
      <c r="K169" s="91" t="s">
        <v>567</v>
      </c>
      <c r="L169" s="7"/>
      <c r="M169" s="73"/>
    </row>
    <row r="170" spans="2:16" ht="30" customHeight="1" thickBot="1" x14ac:dyDescent="0.3">
      <c r="B170" s="155" t="s">
        <v>568</v>
      </c>
      <c r="C170" s="156"/>
      <c r="D170" s="156"/>
      <c r="E170" s="156"/>
      <c r="F170" s="156"/>
      <c r="G170" s="156"/>
      <c r="H170" s="156"/>
      <c r="I170" s="156"/>
      <c r="J170" s="156"/>
      <c r="K170" s="157"/>
      <c r="N170" s="73"/>
      <c r="P170" s="74"/>
    </row>
    <row r="172" spans="2:16" x14ac:dyDescent="0.25">
      <c r="K172" s="76"/>
      <c r="L172" s="3"/>
    </row>
  </sheetData>
  <mergeCells count="14">
    <mergeCell ref="B166:K166"/>
    <mergeCell ref="B170:K170"/>
    <mergeCell ref="B50:K50"/>
    <mergeCell ref="B88:K88"/>
    <mergeCell ref="B117:K117"/>
    <mergeCell ref="B160:K160"/>
    <mergeCell ref="B163:K163"/>
    <mergeCell ref="B19:K19"/>
    <mergeCell ref="B28:K28"/>
    <mergeCell ref="B1:K1"/>
    <mergeCell ref="B2:K7"/>
    <mergeCell ref="B8:K8"/>
    <mergeCell ref="B11:K11"/>
    <mergeCell ref="B15:K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Q11"/>
  <sheetViews>
    <sheetView tabSelected="1" zoomScaleNormal="100" workbookViewId="0">
      <selection activeCell="A2" sqref="A2:Q10"/>
    </sheetView>
  </sheetViews>
  <sheetFormatPr baseColWidth="10" defaultRowHeight="15" x14ac:dyDescent="0.25"/>
  <cols>
    <col min="1" max="1" width="3.140625" style="122" customWidth="1"/>
    <col min="2" max="2" width="70.28515625" style="122" customWidth="1"/>
    <col min="3" max="3" width="13.42578125" style="122" customWidth="1"/>
    <col min="4" max="4" width="11.42578125" style="122"/>
    <col min="5" max="16" width="9.42578125" style="122" customWidth="1"/>
    <col min="17" max="16384" width="11.42578125" style="122"/>
  </cols>
  <sheetData>
    <row r="1" spans="1:17" ht="15.75" thickBot="1" x14ac:dyDescent="0.3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7" ht="12" customHeight="1" thickTop="1" thickBot="1" x14ac:dyDescent="0.3">
      <c r="A2" s="166" t="s">
        <v>606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17" ht="16.5" thickTop="1" thickBot="1" x14ac:dyDescent="0.3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4" spans="1:17" ht="15.75" customHeight="1" thickTop="1" thickBot="1" x14ac:dyDescent="0.3">
      <c r="A4" s="167" t="s">
        <v>585</v>
      </c>
      <c r="B4" s="167"/>
      <c r="C4" s="167" t="s">
        <v>576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</row>
    <row r="5" spans="1:17" ht="16.5" thickTop="1" thickBot="1" x14ac:dyDescent="0.3">
      <c r="A5" s="167"/>
      <c r="B5" s="167"/>
      <c r="C5" s="167" t="s">
        <v>578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</row>
    <row r="6" spans="1:17" ht="31.5" thickTop="1" thickBot="1" x14ac:dyDescent="0.3">
      <c r="A6" s="167"/>
      <c r="B6" s="167"/>
      <c r="C6" s="168" t="s">
        <v>577</v>
      </c>
      <c r="D6" s="168" t="s">
        <v>579</v>
      </c>
      <c r="E6" s="168" t="s">
        <v>66</v>
      </c>
      <c r="F6" s="168" t="s">
        <v>67</v>
      </c>
      <c r="G6" s="168" t="s">
        <v>68</v>
      </c>
      <c r="H6" s="168" t="s">
        <v>69</v>
      </c>
      <c r="I6" s="168" t="s">
        <v>70</v>
      </c>
      <c r="J6" s="168" t="s">
        <v>71</v>
      </c>
      <c r="K6" s="168" t="s">
        <v>72</v>
      </c>
      <c r="L6" s="168" t="s">
        <v>73</v>
      </c>
      <c r="M6" s="168" t="s">
        <v>310</v>
      </c>
      <c r="N6" s="168" t="s">
        <v>75</v>
      </c>
      <c r="O6" s="168" t="s">
        <v>76</v>
      </c>
      <c r="P6" s="168" t="s">
        <v>77</v>
      </c>
      <c r="Q6" s="168" t="s">
        <v>308</v>
      </c>
    </row>
    <row r="7" spans="1:17" ht="18" customHeight="1" thickTop="1" thickBot="1" x14ac:dyDescent="0.3">
      <c r="A7" s="169">
        <v>1</v>
      </c>
      <c r="B7" s="170"/>
      <c r="C7" s="171"/>
      <c r="D7" s="172" t="s">
        <v>580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4">
        <f>SUM(E7:P7)</f>
        <v>0</v>
      </c>
    </row>
    <row r="8" spans="1:17" ht="18" customHeight="1" thickTop="1" thickBot="1" x14ac:dyDescent="0.3">
      <c r="A8" s="169"/>
      <c r="B8" s="170"/>
      <c r="C8" s="171"/>
      <c r="D8" s="172" t="s">
        <v>581</v>
      </c>
      <c r="E8" s="175">
        <f>CN!S18+CN!S29+CN!S34</f>
        <v>0</v>
      </c>
      <c r="F8" s="175">
        <f>CN!U18+CN!U29+CN!U34</f>
        <v>0</v>
      </c>
      <c r="G8" s="175">
        <f>CN!W18+CN!W29+CN!W34</f>
        <v>0</v>
      </c>
      <c r="H8" s="175">
        <f>CN!Y18+CN!Y29+CN!Y34</f>
        <v>0</v>
      </c>
      <c r="I8" s="175">
        <f>CN!AA18+CN!AA29+CN!AA34</f>
        <v>0</v>
      </c>
      <c r="J8" s="175">
        <f>CN!AC18+CN!AC29+CN!AC34</f>
        <v>0</v>
      </c>
      <c r="K8" s="175">
        <f>CN!AE18+CN!AE29+CN!AE34</f>
        <v>0</v>
      </c>
      <c r="L8" s="175">
        <f>CN!AG18+CN!AG29+CN!AG34</f>
        <v>0</v>
      </c>
      <c r="M8" s="175">
        <f>CN!AI18+CN!AI29+CN!AI34</f>
        <v>0</v>
      </c>
      <c r="N8" s="175">
        <f>CN!AK18+CN!AK29+CN!AK34</f>
        <v>0</v>
      </c>
      <c r="O8" s="175">
        <f>CN!AM18+CN!AM29+CN!AM34</f>
        <v>0</v>
      </c>
      <c r="P8" s="175">
        <f>CN!AO18+CN!AO29+CN!AO34</f>
        <v>0</v>
      </c>
      <c r="Q8" s="176">
        <f>SUM(E8:P8)</f>
        <v>0</v>
      </c>
    </row>
    <row r="9" spans="1:17" ht="15.75" customHeight="1" thickTop="1" thickBot="1" x14ac:dyDescent="0.3">
      <c r="A9" s="177" t="s">
        <v>308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8" t="s">
        <v>580</v>
      </c>
      <c r="Q9" s="179">
        <f>Q7</f>
        <v>0</v>
      </c>
    </row>
    <row r="10" spans="1:17" ht="15.75" customHeight="1" thickTop="1" thickBot="1" x14ac:dyDescent="0.3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8" t="s">
        <v>581</v>
      </c>
      <c r="Q10" s="179">
        <f>+Q8</f>
        <v>0</v>
      </c>
    </row>
    <row r="11" spans="1:17" ht="15.75" thickTop="1" x14ac:dyDescent="0.25"/>
  </sheetData>
  <mergeCells count="9">
    <mergeCell ref="A1:Q1"/>
    <mergeCell ref="A9:O10"/>
    <mergeCell ref="A2:Q3"/>
    <mergeCell ref="A7:A8"/>
    <mergeCell ref="B7:B8"/>
    <mergeCell ref="A4:B6"/>
    <mergeCell ref="C4:Q4"/>
    <mergeCell ref="C5:Q5"/>
    <mergeCell ref="C7:C8"/>
  </mergeCells>
  <pageMargins left="0.7" right="0.7" top="0.75" bottom="0.75" header="0.3" footer="0.3"/>
  <pageSetup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">
    <tabColor theme="6"/>
  </sheetPr>
  <dimension ref="A1:AT283"/>
  <sheetViews>
    <sheetView zoomScale="70" zoomScaleNormal="70" workbookViewId="0">
      <selection activeCell="H36" sqref="H36"/>
    </sheetView>
  </sheetViews>
  <sheetFormatPr baseColWidth="10" defaultColWidth="11.42578125" defaultRowHeight="15" x14ac:dyDescent="0.25"/>
  <cols>
    <col min="1" max="1" width="16.140625" style="122" customWidth="1"/>
    <col min="2" max="2" width="12" style="126" customWidth="1"/>
    <col min="3" max="3" width="11.5703125" style="122" customWidth="1"/>
    <col min="4" max="4" width="2.7109375" style="122" customWidth="1"/>
    <col min="5" max="6" width="15.5703125" style="122" customWidth="1"/>
    <col min="7" max="9" width="13.5703125" style="122" customWidth="1"/>
    <col min="10" max="12" width="15.5703125" style="122" customWidth="1"/>
    <col min="13" max="13" width="13.5703125" style="122" customWidth="1"/>
    <col min="14" max="14" width="10.7109375" style="122" customWidth="1"/>
    <col min="15" max="15" width="13.28515625" style="127" customWidth="1"/>
    <col min="16" max="17" width="4.7109375" style="127" customWidth="1"/>
    <col min="18" max="18" width="6.42578125" style="122" customWidth="1"/>
    <col min="19" max="19" width="6.42578125" style="122" hidden="1" customWidth="1"/>
    <col min="20" max="20" width="6.42578125" style="122" customWidth="1"/>
    <col min="21" max="21" width="6.42578125" style="122" hidden="1" customWidth="1"/>
    <col min="22" max="22" width="6.42578125" style="122" customWidth="1"/>
    <col min="23" max="23" width="6.42578125" style="122" hidden="1" customWidth="1"/>
    <col min="24" max="24" width="6.42578125" style="122" customWidth="1"/>
    <col min="25" max="25" width="6.42578125" style="122" hidden="1" customWidth="1"/>
    <col min="26" max="26" width="6.42578125" style="122" customWidth="1"/>
    <col min="27" max="27" width="6.42578125" style="122" hidden="1" customWidth="1"/>
    <col min="28" max="28" width="6.42578125" style="122" customWidth="1"/>
    <col min="29" max="29" width="6.42578125" style="122" hidden="1" customWidth="1"/>
    <col min="30" max="30" width="6.42578125" style="122" customWidth="1"/>
    <col min="31" max="31" width="6.42578125" style="122" hidden="1" customWidth="1"/>
    <col min="32" max="32" width="6.42578125" style="122" customWidth="1"/>
    <col min="33" max="33" width="6.42578125" style="122" hidden="1" customWidth="1"/>
    <col min="34" max="34" width="6.42578125" style="122" customWidth="1"/>
    <col min="35" max="35" width="6.42578125" style="122" hidden="1" customWidth="1"/>
    <col min="36" max="36" width="6.42578125" style="122" customWidth="1"/>
    <col min="37" max="37" width="6.42578125" style="122" hidden="1" customWidth="1"/>
    <col min="38" max="38" width="6.42578125" style="122" customWidth="1"/>
    <col min="39" max="39" width="6.42578125" style="122" hidden="1" customWidth="1"/>
    <col min="40" max="40" width="7" style="122" customWidth="1"/>
    <col min="41" max="41" width="7" style="122" hidden="1" customWidth="1"/>
    <col min="42" max="42" width="10.5703125" style="122" customWidth="1"/>
    <col min="43" max="43" width="8.28515625" style="122" customWidth="1"/>
    <col min="44" max="44" width="13" style="125" customWidth="1"/>
    <col min="45" max="16384" width="11.42578125" style="122"/>
  </cols>
  <sheetData>
    <row r="1" spans="1:44" s="123" customFormat="1" ht="24" customHeight="1" thickBot="1" x14ac:dyDescent="0.3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</row>
    <row r="2" spans="1:44" s="123" customFormat="1" ht="23.25" customHeight="1" thickTop="1" thickBot="1" x14ac:dyDescent="0.3">
      <c r="A2" s="166" t="s">
        <v>610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</row>
    <row r="3" spans="1:44" s="123" customFormat="1" ht="24" customHeight="1" thickTop="1" thickBot="1" x14ac:dyDescent="0.3">
      <c r="A3" s="166" t="s">
        <v>607</v>
      </c>
      <c r="B3" s="166"/>
      <c r="C3" s="166"/>
      <c r="D3" s="180" t="s">
        <v>608</v>
      </c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</row>
    <row r="4" spans="1:44" s="123" customFormat="1" ht="22.5" customHeight="1" thickTop="1" thickBot="1" x14ac:dyDescent="0.3">
      <c r="A4" s="166"/>
      <c r="B4" s="166"/>
      <c r="C4" s="166"/>
      <c r="D4" s="181" t="s">
        <v>65</v>
      </c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2"/>
      <c r="R4" s="181" t="s">
        <v>66</v>
      </c>
      <c r="S4" s="181" t="s">
        <v>582</v>
      </c>
      <c r="T4" s="181" t="s">
        <v>67</v>
      </c>
      <c r="U4" s="181" t="s">
        <v>87</v>
      </c>
      <c r="V4" s="181" t="s">
        <v>68</v>
      </c>
      <c r="W4" s="181" t="s">
        <v>97</v>
      </c>
      <c r="X4" s="181" t="s">
        <v>69</v>
      </c>
      <c r="Y4" s="181" t="s">
        <v>96</v>
      </c>
      <c r="Z4" s="181" t="s">
        <v>70</v>
      </c>
      <c r="AA4" s="181" t="s">
        <v>95</v>
      </c>
      <c r="AB4" s="181" t="s">
        <v>71</v>
      </c>
      <c r="AC4" s="181" t="s">
        <v>94</v>
      </c>
      <c r="AD4" s="181" t="s">
        <v>72</v>
      </c>
      <c r="AE4" s="181" t="s">
        <v>93</v>
      </c>
      <c r="AF4" s="181" t="s">
        <v>73</v>
      </c>
      <c r="AG4" s="181" t="s">
        <v>92</v>
      </c>
      <c r="AH4" s="181" t="s">
        <v>91</v>
      </c>
      <c r="AI4" s="181" t="s">
        <v>90</v>
      </c>
      <c r="AJ4" s="181" t="s">
        <v>75</v>
      </c>
      <c r="AK4" s="181" t="s">
        <v>89</v>
      </c>
      <c r="AL4" s="181" t="s">
        <v>76</v>
      </c>
      <c r="AM4" s="181" t="s">
        <v>88</v>
      </c>
      <c r="AN4" s="181" t="s">
        <v>98</v>
      </c>
      <c r="AO4" s="181" t="s">
        <v>583</v>
      </c>
      <c r="AP4" s="181" t="s">
        <v>78</v>
      </c>
      <c r="AQ4" s="181" t="s">
        <v>79</v>
      </c>
      <c r="AR4" s="183" t="s">
        <v>80</v>
      </c>
    </row>
    <row r="5" spans="1:44" s="123" customFormat="1" ht="30" customHeight="1" thickTop="1" thickBot="1" x14ac:dyDescent="0.3">
      <c r="A5" s="184" t="s">
        <v>589</v>
      </c>
      <c r="B5" s="184" t="s">
        <v>81</v>
      </c>
      <c r="C5" s="184" t="s">
        <v>587</v>
      </c>
      <c r="D5" s="185" t="s">
        <v>82</v>
      </c>
      <c r="E5" s="185" t="s">
        <v>83</v>
      </c>
      <c r="F5" s="185"/>
      <c r="G5" s="185"/>
      <c r="H5" s="185"/>
      <c r="I5" s="185"/>
      <c r="J5" s="185"/>
      <c r="K5" s="185"/>
      <c r="L5" s="185"/>
      <c r="M5" s="185"/>
      <c r="N5" s="185" t="s">
        <v>84</v>
      </c>
      <c r="O5" s="185" t="s">
        <v>85</v>
      </c>
      <c r="P5" s="186" t="s">
        <v>86</v>
      </c>
      <c r="Q5" s="186" t="s">
        <v>586</v>
      </c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3"/>
    </row>
    <row r="6" spans="1:44" s="124" customFormat="1" ht="42.75" customHeight="1" thickTop="1" thickBot="1" x14ac:dyDescent="0.3">
      <c r="A6" s="184"/>
      <c r="B6" s="184"/>
      <c r="C6" s="184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6"/>
      <c r="Q6" s="186"/>
      <c r="R6" s="181"/>
      <c r="S6" s="181"/>
      <c r="T6" s="181" t="s">
        <v>67</v>
      </c>
      <c r="U6" s="181"/>
      <c r="V6" s="181" t="s">
        <v>68</v>
      </c>
      <c r="W6" s="181"/>
      <c r="X6" s="181" t="s">
        <v>69</v>
      </c>
      <c r="Y6" s="181"/>
      <c r="Z6" s="181" t="s">
        <v>70</v>
      </c>
      <c r="AA6" s="181"/>
      <c r="AB6" s="181" t="s">
        <v>71</v>
      </c>
      <c r="AC6" s="181"/>
      <c r="AD6" s="181" t="s">
        <v>72</v>
      </c>
      <c r="AE6" s="181"/>
      <c r="AF6" s="181" t="s">
        <v>73</v>
      </c>
      <c r="AG6" s="181" t="s">
        <v>73</v>
      </c>
      <c r="AH6" s="181"/>
      <c r="AI6" s="181" t="s">
        <v>74</v>
      </c>
      <c r="AJ6" s="181"/>
      <c r="AK6" s="181" t="s">
        <v>75</v>
      </c>
      <c r="AL6" s="181"/>
      <c r="AM6" s="181"/>
      <c r="AN6" s="181"/>
      <c r="AO6" s="181"/>
      <c r="AP6" s="181"/>
      <c r="AQ6" s="181"/>
      <c r="AR6" s="183"/>
    </row>
    <row r="7" spans="1:44" ht="15" customHeight="1" thickTop="1" thickBot="1" x14ac:dyDescent="0.3">
      <c r="A7" s="187">
        <f>+ACTIVIDADES!B7</f>
        <v>0</v>
      </c>
      <c r="B7" s="187">
        <f>+ACTIVIDADES!C7</f>
        <v>0</v>
      </c>
      <c r="C7" s="171">
        <f>+ACTIVIDADES!Q7</f>
        <v>0</v>
      </c>
      <c r="D7" s="188"/>
      <c r="E7" s="189"/>
      <c r="F7" s="189"/>
      <c r="G7" s="189"/>
      <c r="H7" s="189"/>
      <c r="I7" s="189"/>
      <c r="J7" s="189"/>
      <c r="K7" s="189"/>
      <c r="L7" s="189"/>
      <c r="M7" s="189"/>
      <c r="N7" s="190"/>
      <c r="O7" s="191"/>
      <c r="P7" s="190" t="str">
        <f>LEFT(O7,3)</f>
        <v/>
      </c>
      <c r="Q7" s="190"/>
      <c r="R7" s="190"/>
      <c r="S7" s="190">
        <f>R7*AQ7</f>
        <v>0</v>
      </c>
      <c r="T7" s="190"/>
      <c r="U7" s="190">
        <f>T7*AQ7</f>
        <v>0</v>
      </c>
      <c r="V7" s="190"/>
      <c r="W7" s="190">
        <f>V7*AQ7</f>
        <v>0</v>
      </c>
      <c r="X7" s="190"/>
      <c r="Y7" s="190">
        <f>X7*AQ7</f>
        <v>0</v>
      </c>
      <c r="Z7" s="190"/>
      <c r="AA7" s="190">
        <f>Z7*AQ7</f>
        <v>0</v>
      </c>
      <c r="AB7" s="190"/>
      <c r="AC7" s="190">
        <f>AB7*AQ7</f>
        <v>0</v>
      </c>
      <c r="AD7" s="190"/>
      <c r="AE7" s="190">
        <f>AD7*AQ7</f>
        <v>0</v>
      </c>
      <c r="AF7" s="190"/>
      <c r="AG7" s="190">
        <f>AF7*AQ7</f>
        <v>0</v>
      </c>
      <c r="AH7" s="192"/>
      <c r="AI7" s="190">
        <f>AH7*AQ7</f>
        <v>0</v>
      </c>
      <c r="AJ7" s="190"/>
      <c r="AK7" s="190">
        <f>AJ7*AQ7</f>
        <v>0</v>
      </c>
      <c r="AL7" s="190"/>
      <c r="AM7" s="190">
        <f>AL7*AQ7</f>
        <v>0</v>
      </c>
      <c r="AN7" s="190"/>
      <c r="AO7" s="190">
        <f>AN7*AQ7</f>
        <v>0</v>
      </c>
      <c r="AP7" s="193">
        <f t="shared" ref="AP7:AP17" si="0">SUM(R7,T7,V7,X7,Z7,AB7,AD7,AF7,AH7,AJ7,AL7,AN7)</f>
        <v>0</v>
      </c>
      <c r="AQ7" s="194"/>
      <c r="AR7" s="195">
        <f>+AP7*AQ7</f>
        <v>0</v>
      </c>
    </row>
    <row r="8" spans="1:44" ht="15" customHeight="1" thickTop="1" thickBot="1" x14ac:dyDescent="0.3">
      <c r="A8" s="187"/>
      <c r="B8" s="187"/>
      <c r="C8" s="171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90"/>
      <c r="O8" s="191"/>
      <c r="P8" s="190" t="str">
        <f t="shared" ref="P8:P17" si="1">LEFT(O8,3)</f>
        <v/>
      </c>
      <c r="Q8" s="190"/>
      <c r="R8" s="190"/>
      <c r="S8" s="190">
        <f t="shared" ref="S8:S17" si="2">R8*AQ8</f>
        <v>0</v>
      </c>
      <c r="T8" s="190"/>
      <c r="U8" s="190">
        <f t="shared" ref="U8:U17" si="3">T8*AQ8</f>
        <v>0</v>
      </c>
      <c r="V8" s="190"/>
      <c r="W8" s="190">
        <f>V8*AQ8</f>
        <v>0</v>
      </c>
      <c r="X8" s="190"/>
      <c r="Y8" s="190">
        <f>X8*AQ8</f>
        <v>0</v>
      </c>
      <c r="Z8" s="190"/>
      <c r="AA8" s="190">
        <f>Z8*AQ8</f>
        <v>0</v>
      </c>
      <c r="AB8" s="190"/>
      <c r="AC8" s="190">
        <f t="shared" ref="AC8:AC17" si="4">AB8*AQ8</f>
        <v>0</v>
      </c>
      <c r="AD8" s="190"/>
      <c r="AE8" s="190">
        <f t="shared" ref="AE8:AE17" si="5">AD8*AQ8</f>
        <v>0</v>
      </c>
      <c r="AF8" s="190"/>
      <c r="AG8" s="190">
        <f t="shared" ref="AG8:AG17" si="6">AF8*AQ8</f>
        <v>0</v>
      </c>
      <c r="AH8" s="192"/>
      <c r="AI8" s="190">
        <f t="shared" ref="AI8:AI17" si="7">AH8*AQ8</f>
        <v>0</v>
      </c>
      <c r="AJ8" s="190"/>
      <c r="AK8" s="190">
        <f t="shared" ref="AK8:AK17" si="8">AJ8*AQ8</f>
        <v>0</v>
      </c>
      <c r="AL8" s="190"/>
      <c r="AM8" s="190">
        <f t="shared" ref="AM8:AM17" si="9">AL8*AQ8</f>
        <v>0</v>
      </c>
      <c r="AN8" s="190"/>
      <c r="AO8" s="190">
        <f t="shared" ref="AO8:AO17" si="10">AN8*AQ8</f>
        <v>0</v>
      </c>
      <c r="AP8" s="193">
        <f t="shared" si="0"/>
        <v>0</v>
      </c>
      <c r="AQ8" s="194"/>
      <c r="AR8" s="195">
        <f t="shared" ref="AR8:AR17" si="11">+AP8*AQ8</f>
        <v>0</v>
      </c>
    </row>
    <row r="9" spans="1:44" ht="16.5" thickTop="1" thickBot="1" x14ac:dyDescent="0.3">
      <c r="A9" s="187"/>
      <c r="B9" s="187"/>
      <c r="C9" s="171"/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90"/>
      <c r="O9" s="191"/>
      <c r="P9" s="190" t="str">
        <f t="shared" si="1"/>
        <v/>
      </c>
      <c r="Q9" s="190"/>
      <c r="R9" s="190"/>
      <c r="S9" s="190">
        <f t="shared" si="2"/>
        <v>0</v>
      </c>
      <c r="T9" s="190"/>
      <c r="U9" s="190">
        <f t="shared" si="3"/>
        <v>0</v>
      </c>
      <c r="V9" s="190"/>
      <c r="W9" s="190">
        <f t="shared" ref="W9:W17" si="12">V9*AQ9</f>
        <v>0</v>
      </c>
      <c r="X9" s="190"/>
      <c r="Y9" s="190">
        <f t="shared" ref="Y9:Y17" si="13">X9*AQ9</f>
        <v>0</v>
      </c>
      <c r="Z9" s="190"/>
      <c r="AA9" s="190">
        <f t="shared" ref="AA9:AA17" si="14">Z9*AQ9</f>
        <v>0</v>
      </c>
      <c r="AB9" s="190"/>
      <c r="AC9" s="190">
        <f t="shared" si="4"/>
        <v>0</v>
      </c>
      <c r="AD9" s="190"/>
      <c r="AE9" s="190">
        <f t="shared" si="5"/>
        <v>0</v>
      </c>
      <c r="AF9" s="190"/>
      <c r="AG9" s="190">
        <f t="shared" si="6"/>
        <v>0</v>
      </c>
      <c r="AH9" s="192"/>
      <c r="AI9" s="190">
        <f t="shared" si="7"/>
        <v>0</v>
      </c>
      <c r="AJ9" s="190"/>
      <c r="AK9" s="190">
        <f t="shared" si="8"/>
        <v>0</v>
      </c>
      <c r="AL9" s="190"/>
      <c r="AM9" s="190">
        <f t="shared" si="9"/>
        <v>0</v>
      </c>
      <c r="AN9" s="190"/>
      <c r="AO9" s="190">
        <f t="shared" si="10"/>
        <v>0</v>
      </c>
      <c r="AP9" s="193">
        <f t="shared" si="0"/>
        <v>0</v>
      </c>
      <c r="AQ9" s="194"/>
      <c r="AR9" s="195">
        <f t="shared" si="11"/>
        <v>0</v>
      </c>
    </row>
    <row r="10" spans="1:44" ht="16.5" thickTop="1" thickBot="1" x14ac:dyDescent="0.3">
      <c r="A10" s="187"/>
      <c r="B10" s="187"/>
      <c r="C10" s="171"/>
      <c r="D10" s="188"/>
      <c r="E10" s="189"/>
      <c r="F10" s="189"/>
      <c r="G10" s="189"/>
      <c r="H10" s="189"/>
      <c r="I10" s="189"/>
      <c r="J10" s="189"/>
      <c r="K10" s="189"/>
      <c r="L10" s="189"/>
      <c r="M10" s="189"/>
      <c r="N10" s="190"/>
      <c r="O10" s="191"/>
      <c r="P10" s="190" t="str">
        <f t="shared" si="1"/>
        <v/>
      </c>
      <c r="Q10" s="190"/>
      <c r="R10" s="190"/>
      <c r="S10" s="190">
        <f t="shared" si="2"/>
        <v>0</v>
      </c>
      <c r="T10" s="190"/>
      <c r="U10" s="190">
        <f t="shared" si="3"/>
        <v>0</v>
      </c>
      <c r="V10" s="190"/>
      <c r="W10" s="190">
        <f t="shared" si="12"/>
        <v>0</v>
      </c>
      <c r="X10" s="190"/>
      <c r="Y10" s="190">
        <f t="shared" si="13"/>
        <v>0</v>
      </c>
      <c r="Z10" s="190"/>
      <c r="AA10" s="190">
        <f t="shared" si="14"/>
        <v>0</v>
      </c>
      <c r="AB10" s="190"/>
      <c r="AC10" s="190">
        <f t="shared" si="4"/>
        <v>0</v>
      </c>
      <c r="AD10" s="190"/>
      <c r="AE10" s="190">
        <f t="shared" si="5"/>
        <v>0</v>
      </c>
      <c r="AF10" s="190"/>
      <c r="AG10" s="190">
        <f t="shared" si="6"/>
        <v>0</v>
      </c>
      <c r="AH10" s="192"/>
      <c r="AI10" s="190">
        <f t="shared" si="7"/>
        <v>0</v>
      </c>
      <c r="AJ10" s="190"/>
      <c r="AK10" s="190">
        <f t="shared" si="8"/>
        <v>0</v>
      </c>
      <c r="AL10" s="190"/>
      <c r="AM10" s="190">
        <f t="shared" si="9"/>
        <v>0</v>
      </c>
      <c r="AN10" s="190"/>
      <c r="AO10" s="190">
        <f t="shared" si="10"/>
        <v>0</v>
      </c>
      <c r="AP10" s="193">
        <f t="shared" si="0"/>
        <v>0</v>
      </c>
      <c r="AQ10" s="194"/>
      <c r="AR10" s="195">
        <f t="shared" si="11"/>
        <v>0</v>
      </c>
    </row>
    <row r="11" spans="1:44" ht="16.5" thickTop="1" thickBot="1" x14ac:dyDescent="0.3">
      <c r="A11" s="187"/>
      <c r="B11" s="187"/>
      <c r="C11" s="171"/>
      <c r="D11" s="188"/>
      <c r="E11" s="189"/>
      <c r="F11" s="189"/>
      <c r="G11" s="189"/>
      <c r="H11" s="189"/>
      <c r="I11" s="189"/>
      <c r="J11" s="189"/>
      <c r="K11" s="189"/>
      <c r="L11" s="189"/>
      <c r="M11" s="189"/>
      <c r="N11" s="190"/>
      <c r="O11" s="191"/>
      <c r="P11" s="190" t="str">
        <f t="shared" si="1"/>
        <v/>
      </c>
      <c r="Q11" s="190"/>
      <c r="R11" s="190"/>
      <c r="S11" s="190">
        <f t="shared" si="2"/>
        <v>0</v>
      </c>
      <c r="T11" s="190"/>
      <c r="U11" s="190">
        <f t="shared" si="3"/>
        <v>0</v>
      </c>
      <c r="V11" s="190"/>
      <c r="W11" s="190">
        <f t="shared" si="12"/>
        <v>0</v>
      </c>
      <c r="X11" s="190"/>
      <c r="Y11" s="190">
        <f t="shared" si="13"/>
        <v>0</v>
      </c>
      <c r="Z11" s="190"/>
      <c r="AA11" s="190">
        <f t="shared" si="14"/>
        <v>0</v>
      </c>
      <c r="AB11" s="190"/>
      <c r="AC11" s="190">
        <f t="shared" si="4"/>
        <v>0</v>
      </c>
      <c r="AD11" s="190"/>
      <c r="AE11" s="190">
        <f t="shared" si="5"/>
        <v>0</v>
      </c>
      <c r="AF11" s="190"/>
      <c r="AG11" s="190">
        <f t="shared" si="6"/>
        <v>0</v>
      </c>
      <c r="AH11" s="192"/>
      <c r="AI11" s="190">
        <f t="shared" si="7"/>
        <v>0</v>
      </c>
      <c r="AJ11" s="190"/>
      <c r="AK11" s="190">
        <f t="shared" si="8"/>
        <v>0</v>
      </c>
      <c r="AL11" s="190"/>
      <c r="AM11" s="190">
        <f t="shared" si="9"/>
        <v>0</v>
      </c>
      <c r="AN11" s="190"/>
      <c r="AO11" s="190">
        <f t="shared" si="10"/>
        <v>0</v>
      </c>
      <c r="AP11" s="193">
        <f t="shared" si="0"/>
        <v>0</v>
      </c>
      <c r="AQ11" s="194"/>
      <c r="AR11" s="195">
        <f t="shared" si="11"/>
        <v>0</v>
      </c>
    </row>
    <row r="12" spans="1:44" ht="16.5" thickTop="1" thickBot="1" x14ac:dyDescent="0.3">
      <c r="A12" s="187"/>
      <c r="B12" s="187"/>
      <c r="C12" s="171"/>
      <c r="D12" s="188"/>
      <c r="E12" s="189"/>
      <c r="F12" s="189"/>
      <c r="G12" s="189"/>
      <c r="H12" s="189"/>
      <c r="I12" s="189"/>
      <c r="J12" s="189"/>
      <c r="K12" s="189"/>
      <c r="L12" s="189"/>
      <c r="M12" s="189"/>
      <c r="N12" s="190"/>
      <c r="O12" s="191"/>
      <c r="P12" s="190" t="str">
        <f t="shared" si="1"/>
        <v/>
      </c>
      <c r="Q12" s="190"/>
      <c r="R12" s="190"/>
      <c r="S12" s="190">
        <f t="shared" si="2"/>
        <v>0</v>
      </c>
      <c r="T12" s="190"/>
      <c r="U12" s="190">
        <f t="shared" si="3"/>
        <v>0</v>
      </c>
      <c r="V12" s="192"/>
      <c r="W12" s="190">
        <f t="shared" si="12"/>
        <v>0</v>
      </c>
      <c r="X12" s="190"/>
      <c r="Y12" s="190">
        <f t="shared" si="13"/>
        <v>0</v>
      </c>
      <c r="Z12" s="190"/>
      <c r="AA12" s="190">
        <f t="shared" si="14"/>
        <v>0</v>
      </c>
      <c r="AB12" s="190"/>
      <c r="AC12" s="190">
        <f t="shared" si="4"/>
        <v>0</v>
      </c>
      <c r="AD12" s="190"/>
      <c r="AE12" s="190">
        <f t="shared" si="5"/>
        <v>0</v>
      </c>
      <c r="AF12" s="190"/>
      <c r="AG12" s="190">
        <f t="shared" si="6"/>
        <v>0</v>
      </c>
      <c r="AH12" s="192"/>
      <c r="AI12" s="190">
        <f t="shared" si="7"/>
        <v>0</v>
      </c>
      <c r="AJ12" s="190"/>
      <c r="AK12" s="190">
        <f t="shared" si="8"/>
        <v>0</v>
      </c>
      <c r="AL12" s="190"/>
      <c r="AM12" s="190">
        <f t="shared" si="9"/>
        <v>0</v>
      </c>
      <c r="AN12" s="190"/>
      <c r="AO12" s="190">
        <f t="shared" si="10"/>
        <v>0</v>
      </c>
      <c r="AP12" s="193">
        <f t="shared" si="0"/>
        <v>0</v>
      </c>
      <c r="AQ12" s="194"/>
      <c r="AR12" s="195">
        <f t="shared" si="11"/>
        <v>0</v>
      </c>
    </row>
    <row r="13" spans="1:44" ht="16.5" thickTop="1" thickBot="1" x14ac:dyDescent="0.3">
      <c r="A13" s="187"/>
      <c r="B13" s="187"/>
      <c r="C13" s="171"/>
      <c r="D13" s="188"/>
      <c r="E13" s="189"/>
      <c r="F13" s="189"/>
      <c r="G13" s="189"/>
      <c r="H13" s="189"/>
      <c r="I13" s="189"/>
      <c r="J13" s="189"/>
      <c r="K13" s="189"/>
      <c r="L13" s="189"/>
      <c r="M13" s="189"/>
      <c r="N13" s="190"/>
      <c r="O13" s="191"/>
      <c r="P13" s="190" t="str">
        <f t="shared" si="1"/>
        <v/>
      </c>
      <c r="Q13" s="190"/>
      <c r="R13" s="190"/>
      <c r="S13" s="190">
        <f t="shared" si="2"/>
        <v>0</v>
      </c>
      <c r="T13" s="190"/>
      <c r="U13" s="190">
        <f t="shared" si="3"/>
        <v>0</v>
      </c>
      <c r="V13" s="192"/>
      <c r="W13" s="190">
        <f t="shared" si="12"/>
        <v>0</v>
      </c>
      <c r="X13" s="190"/>
      <c r="Y13" s="190">
        <f t="shared" si="13"/>
        <v>0</v>
      </c>
      <c r="Z13" s="190"/>
      <c r="AA13" s="190">
        <f t="shared" si="14"/>
        <v>0</v>
      </c>
      <c r="AB13" s="190"/>
      <c r="AC13" s="190">
        <f t="shared" si="4"/>
        <v>0</v>
      </c>
      <c r="AD13" s="190"/>
      <c r="AE13" s="190">
        <f t="shared" si="5"/>
        <v>0</v>
      </c>
      <c r="AF13" s="190"/>
      <c r="AG13" s="190">
        <f t="shared" si="6"/>
        <v>0</v>
      </c>
      <c r="AH13" s="192"/>
      <c r="AI13" s="190">
        <f t="shared" si="7"/>
        <v>0</v>
      </c>
      <c r="AJ13" s="190"/>
      <c r="AK13" s="190">
        <f t="shared" si="8"/>
        <v>0</v>
      </c>
      <c r="AL13" s="190"/>
      <c r="AM13" s="190">
        <f t="shared" si="9"/>
        <v>0</v>
      </c>
      <c r="AN13" s="190"/>
      <c r="AO13" s="190">
        <f t="shared" si="10"/>
        <v>0</v>
      </c>
      <c r="AP13" s="193">
        <f t="shared" si="0"/>
        <v>0</v>
      </c>
      <c r="AQ13" s="194"/>
      <c r="AR13" s="195">
        <f t="shared" si="11"/>
        <v>0</v>
      </c>
    </row>
    <row r="14" spans="1:44" ht="18" thickTop="1" thickBot="1" x14ac:dyDescent="0.3">
      <c r="A14" s="187"/>
      <c r="B14" s="187"/>
      <c r="C14" s="171"/>
      <c r="D14" s="188"/>
      <c r="E14" s="196"/>
      <c r="F14" s="196"/>
      <c r="G14" s="196"/>
      <c r="H14" s="196"/>
      <c r="I14" s="196"/>
      <c r="J14" s="196"/>
      <c r="K14" s="196"/>
      <c r="L14" s="196"/>
      <c r="M14" s="196"/>
      <c r="N14" s="190"/>
      <c r="O14" s="191"/>
      <c r="P14" s="190" t="str">
        <f t="shared" si="1"/>
        <v/>
      </c>
      <c r="Q14" s="190"/>
      <c r="R14" s="190"/>
      <c r="S14" s="190">
        <f t="shared" si="2"/>
        <v>0</v>
      </c>
      <c r="T14" s="190"/>
      <c r="U14" s="190">
        <f t="shared" si="3"/>
        <v>0</v>
      </c>
      <c r="V14" s="190"/>
      <c r="W14" s="190">
        <f t="shared" si="12"/>
        <v>0</v>
      </c>
      <c r="X14" s="190"/>
      <c r="Y14" s="190">
        <f t="shared" si="13"/>
        <v>0</v>
      </c>
      <c r="Z14" s="190"/>
      <c r="AA14" s="190">
        <f t="shared" si="14"/>
        <v>0</v>
      </c>
      <c r="AB14" s="190"/>
      <c r="AC14" s="190">
        <f t="shared" si="4"/>
        <v>0</v>
      </c>
      <c r="AD14" s="190"/>
      <c r="AE14" s="190">
        <f t="shared" si="5"/>
        <v>0</v>
      </c>
      <c r="AF14" s="190"/>
      <c r="AG14" s="190">
        <f t="shared" si="6"/>
        <v>0</v>
      </c>
      <c r="AH14" s="190"/>
      <c r="AI14" s="190">
        <f t="shared" si="7"/>
        <v>0</v>
      </c>
      <c r="AJ14" s="190"/>
      <c r="AK14" s="190">
        <f t="shared" si="8"/>
        <v>0</v>
      </c>
      <c r="AL14" s="190"/>
      <c r="AM14" s="190">
        <f t="shared" si="9"/>
        <v>0</v>
      </c>
      <c r="AN14" s="190"/>
      <c r="AO14" s="190">
        <f t="shared" si="10"/>
        <v>0</v>
      </c>
      <c r="AP14" s="193">
        <f t="shared" si="0"/>
        <v>0</v>
      </c>
      <c r="AQ14" s="194"/>
      <c r="AR14" s="195">
        <f t="shared" si="11"/>
        <v>0</v>
      </c>
    </row>
    <row r="15" spans="1:44" ht="18" thickTop="1" thickBot="1" x14ac:dyDescent="0.3">
      <c r="A15" s="187"/>
      <c r="B15" s="187"/>
      <c r="C15" s="171"/>
      <c r="D15" s="188"/>
      <c r="E15" s="196"/>
      <c r="F15" s="196"/>
      <c r="G15" s="196"/>
      <c r="H15" s="196"/>
      <c r="I15" s="196"/>
      <c r="J15" s="196"/>
      <c r="K15" s="196"/>
      <c r="L15" s="196"/>
      <c r="M15" s="196"/>
      <c r="N15" s="190"/>
      <c r="O15" s="191"/>
      <c r="P15" s="190" t="str">
        <f t="shared" si="1"/>
        <v/>
      </c>
      <c r="Q15" s="190"/>
      <c r="R15" s="190"/>
      <c r="S15" s="190">
        <f t="shared" si="2"/>
        <v>0</v>
      </c>
      <c r="T15" s="190"/>
      <c r="U15" s="190">
        <f t="shared" si="3"/>
        <v>0</v>
      </c>
      <c r="V15" s="190"/>
      <c r="W15" s="190">
        <f t="shared" si="12"/>
        <v>0</v>
      </c>
      <c r="X15" s="190"/>
      <c r="Y15" s="190">
        <f t="shared" si="13"/>
        <v>0</v>
      </c>
      <c r="Z15" s="190"/>
      <c r="AA15" s="190">
        <f t="shared" si="14"/>
        <v>0</v>
      </c>
      <c r="AB15" s="190"/>
      <c r="AC15" s="190">
        <f t="shared" si="4"/>
        <v>0</v>
      </c>
      <c r="AD15" s="190"/>
      <c r="AE15" s="190">
        <f t="shared" si="5"/>
        <v>0</v>
      </c>
      <c r="AF15" s="190"/>
      <c r="AG15" s="190">
        <f t="shared" si="6"/>
        <v>0</v>
      </c>
      <c r="AH15" s="190"/>
      <c r="AI15" s="190">
        <f t="shared" si="7"/>
        <v>0</v>
      </c>
      <c r="AJ15" s="190"/>
      <c r="AK15" s="190">
        <f t="shared" si="8"/>
        <v>0</v>
      </c>
      <c r="AL15" s="190"/>
      <c r="AM15" s="190">
        <f t="shared" si="9"/>
        <v>0</v>
      </c>
      <c r="AN15" s="190"/>
      <c r="AO15" s="190">
        <f t="shared" si="10"/>
        <v>0</v>
      </c>
      <c r="AP15" s="193">
        <f t="shared" si="0"/>
        <v>0</v>
      </c>
      <c r="AQ15" s="194"/>
      <c r="AR15" s="195">
        <f t="shared" si="11"/>
        <v>0</v>
      </c>
    </row>
    <row r="16" spans="1:44" ht="15" customHeight="1" thickTop="1" thickBot="1" x14ac:dyDescent="0.3">
      <c r="A16" s="187"/>
      <c r="B16" s="187"/>
      <c r="C16" s="171"/>
      <c r="D16" s="188"/>
      <c r="E16" s="196"/>
      <c r="F16" s="196"/>
      <c r="G16" s="196"/>
      <c r="H16" s="196"/>
      <c r="I16" s="196"/>
      <c r="J16" s="196"/>
      <c r="K16" s="196"/>
      <c r="L16" s="196"/>
      <c r="M16" s="196"/>
      <c r="N16" s="190"/>
      <c r="O16" s="191"/>
      <c r="P16" s="190" t="str">
        <f t="shared" si="1"/>
        <v/>
      </c>
      <c r="Q16" s="190"/>
      <c r="R16" s="190"/>
      <c r="S16" s="190">
        <f t="shared" si="2"/>
        <v>0</v>
      </c>
      <c r="T16" s="190"/>
      <c r="U16" s="190">
        <f t="shared" si="3"/>
        <v>0</v>
      </c>
      <c r="V16" s="190"/>
      <c r="W16" s="190">
        <f t="shared" si="12"/>
        <v>0</v>
      </c>
      <c r="X16" s="190"/>
      <c r="Y16" s="190">
        <f t="shared" si="13"/>
        <v>0</v>
      </c>
      <c r="Z16" s="190"/>
      <c r="AA16" s="190">
        <f t="shared" si="14"/>
        <v>0</v>
      </c>
      <c r="AB16" s="190"/>
      <c r="AC16" s="190">
        <f t="shared" si="4"/>
        <v>0</v>
      </c>
      <c r="AD16" s="190"/>
      <c r="AE16" s="190">
        <f t="shared" si="5"/>
        <v>0</v>
      </c>
      <c r="AF16" s="190"/>
      <c r="AG16" s="190">
        <f t="shared" si="6"/>
        <v>0</v>
      </c>
      <c r="AH16" s="190"/>
      <c r="AI16" s="190">
        <f t="shared" si="7"/>
        <v>0</v>
      </c>
      <c r="AJ16" s="190"/>
      <c r="AK16" s="190">
        <f t="shared" si="8"/>
        <v>0</v>
      </c>
      <c r="AL16" s="190"/>
      <c r="AM16" s="190">
        <f t="shared" si="9"/>
        <v>0</v>
      </c>
      <c r="AN16" s="190"/>
      <c r="AO16" s="190">
        <f t="shared" si="10"/>
        <v>0</v>
      </c>
      <c r="AP16" s="193">
        <f t="shared" si="0"/>
        <v>0</v>
      </c>
      <c r="AQ16" s="194"/>
      <c r="AR16" s="195">
        <f t="shared" si="11"/>
        <v>0</v>
      </c>
    </row>
    <row r="17" spans="1:46" ht="18" thickTop="1" thickBot="1" x14ac:dyDescent="0.3">
      <c r="A17" s="187"/>
      <c r="B17" s="187"/>
      <c r="C17" s="171"/>
      <c r="D17" s="188"/>
      <c r="E17" s="196"/>
      <c r="F17" s="196"/>
      <c r="G17" s="196"/>
      <c r="H17" s="196"/>
      <c r="I17" s="196"/>
      <c r="J17" s="196"/>
      <c r="K17" s="196"/>
      <c r="L17" s="196"/>
      <c r="M17" s="196"/>
      <c r="N17" s="190"/>
      <c r="O17" s="191"/>
      <c r="P17" s="190" t="str">
        <f t="shared" si="1"/>
        <v/>
      </c>
      <c r="Q17" s="190"/>
      <c r="R17" s="190"/>
      <c r="S17" s="190">
        <f t="shared" si="2"/>
        <v>0</v>
      </c>
      <c r="T17" s="190"/>
      <c r="U17" s="190">
        <f t="shared" si="3"/>
        <v>0</v>
      </c>
      <c r="V17" s="190"/>
      <c r="W17" s="190">
        <f t="shared" si="12"/>
        <v>0</v>
      </c>
      <c r="X17" s="190"/>
      <c r="Y17" s="190">
        <f t="shared" si="13"/>
        <v>0</v>
      </c>
      <c r="Z17" s="190"/>
      <c r="AA17" s="190">
        <f t="shared" si="14"/>
        <v>0</v>
      </c>
      <c r="AB17" s="190"/>
      <c r="AC17" s="190">
        <f t="shared" si="4"/>
        <v>0</v>
      </c>
      <c r="AD17" s="190"/>
      <c r="AE17" s="190">
        <f t="shared" si="5"/>
        <v>0</v>
      </c>
      <c r="AF17" s="190"/>
      <c r="AG17" s="190">
        <f t="shared" si="6"/>
        <v>0</v>
      </c>
      <c r="AH17" s="190"/>
      <c r="AI17" s="190">
        <f t="shared" si="7"/>
        <v>0</v>
      </c>
      <c r="AJ17" s="190"/>
      <c r="AK17" s="190">
        <f t="shared" si="8"/>
        <v>0</v>
      </c>
      <c r="AL17" s="190"/>
      <c r="AM17" s="190">
        <f t="shared" si="9"/>
        <v>0</v>
      </c>
      <c r="AN17" s="190"/>
      <c r="AO17" s="190">
        <f t="shared" si="10"/>
        <v>0</v>
      </c>
      <c r="AP17" s="193">
        <f t="shared" si="0"/>
        <v>0</v>
      </c>
      <c r="AQ17" s="194"/>
      <c r="AR17" s="195">
        <f t="shared" si="11"/>
        <v>0</v>
      </c>
    </row>
    <row r="18" spans="1:46" ht="27.75" thickTop="1" thickBot="1" x14ac:dyDescent="0.3">
      <c r="A18" s="187"/>
      <c r="B18" s="187"/>
      <c r="C18" s="171"/>
      <c r="D18" s="197" t="s">
        <v>584</v>
      </c>
      <c r="E18" s="197"/>
      <c r="F18" s="197"/>
      <c r="G18" s="197"/>
      <c r="H18" s="197"/>
      <c r="I18" s="197"/>
      <c r="J18" s="197"/>
      <c r="K18" s="197"/>
      <c r="L18" s="197"/>
      <c r="M18" s="197"/>
      <c r="N18" s="188"/>
      <c r="O18" s="188"/>
      <c r="P18" s="188"/>
      <c r="Q18" s="188"/>
      <c r="R18" s="188"/>
      <c r="S18" s="188">
        <f>SUM(S7:S17)</f>
        <v>0</v>
      </c>
      <c r="T18" s="188"/>
      <c r="U18" s="188">
        <f>SUM(U7:U17)</f>
        <v>0</v>
      </c>
      <c r="V18" s="188"/>
      <c r="W18" s="188">
        <f>SUM(W7:W17)</f>
        <v>0</v>
      </c>
      <c r="X18" s="188"/>
      <c r="Y18" s="188">
        <f>SUM(Y7:Y17)</f>
        <v>0</v>
      </c>
      <c r="Z18" s="188"/>
      <c r="AA18" s="188">
        <f>SUM(AA7:AA17)</f>
        <v>0</v>
      </c>
      <c r="AB18" s="188"/>
      <c r="AC18" s="188">
        <f>SUM(AC7:AC17)</f>
        <v>0</v>
      </c>
      <c r="AD18" s="188"/>
      <c r="AE18" s="188">
        <f>SUM(AE7:AE17)</f>
        <v>0</v>
      </c>
      <c r="AF18" s="188"/>
      <c r="AG18" s="188">
        <f>SUM(AG7:AG17)</f>
        <v>0</v>
      </c>
      <c r="AH18" s="188"/>
      <c r="AI18" s="188">
        <f>SUM(AI7:AI17)</f>
        <v>0</v>
      </c>
      <c r="AJ18" s="188"/>
      <c r="AK18" s="188">
        <f>SUM(AK7:AK17)</f>
        <v>0</v>
      </c>
      <c r="AL18" s="188"/>
      <c r="AM18" s="188">
        <f>SUM(AM7:AM17)</f>
        <v>0</v>
      </c>
      <c r="AN18" s="188"/>
      <c r="AO18" s="188">
        <f>SUM(AO7:AO17)</f>
        <v>0</v>
      </c>
      <c r="AP18" s="198"/>
      <c r="AQ18" s="198"/>
      <c r="AR18" s="199">
        <f>SUM(AR7:AR17)</f>
        <v>0</v>
      </c>
    </row>
    <row r="19" spans="1:46" ht="16.5" thickTop="1" thickBot="1" x14ac:dyDescent="0.3">
      <c r="A19" s="187"/>
      <c r="B19" s="187"/>
      <c r="C19" s="171"/>
      <c r="D19" s="198"/>
      <c r="E19" s="200"/>
      <c r="F19" s="200"/>
      <c r="G19" s="200"/>
      <c r="H19" s="200"/>
      <c r="I19" s="200"/>
      <c r="J19" s="200"/>
      <c r="K19" s="200"/>
      <c r="L19" s="200"/>
      <c r="M19" s="200"/>
      <c r="N19" s="190"/>
      <c r="O19" s="191"/>
      <c r="P19" s="190" t="str">
        <f>LEFT(O19,3)</f>
        <v/>
      </c>
      <c r="Q19" s="190"/>
      <c r="R19" s="190"/>
      <c r="S19" s="190">
        <f t="shared" ref="S19:S28" si="15">R19*AQ19</f>
        <v>0</v>
      </c>
      <c r="T19" s="201"/>
      <c r="U19" s="190">
        <f t="shared" ref="U19:U28" si="16">T19*AQ19</f>
        <v>0</v>
      </c>
      <c r="V19" s="190"/>
      <c r="W19" s="190">
        <f t="shared" ref="W19:W28" si="17">V19*AQ19</f>
        <v>0</v>
      </c>
      <c r="X19" s="190"/>
      <c r="Y19" s="190">
        <f t="shared" ref="Y19:Y28" si="18">X19*AQ19</f>
        <v>0</v>
      </c>
      <c r="Z19" s="190"/>
      <c r="AA19" s="190">
        <f t="shared" ref="AA19:AA28" si="19">Z19*AQ19</f>
        <v>0</v>
      </c>
      <c r="AB19" s="190"/>
      <c r="AC19" s="190">
        <f t="shared" ref="AC19:AC28" si="20">AB19*AQ19</f>
        <v>0</v>
      </c>
      <c r="AD19" s="190"/>
      <c r="AE19" s="190">
        <f t="shared" ref="AE19:AE28" si="21">AD19*AQ19</f>
        <v>0</v>
      </c>
      <c r="AF19" s="190"/>
      <c r="AG19" s="190">
        <f t="shared" ref="AG19:AG28" si="22">AF19*AQ19</f>
        <v>0</v>
      </c>
      <c r="AH19" s="190"/>
      <c r="AI19" s="190">
        <f t="shared" ref="AI19:AI28" si="23">AH19*AQ19</f>
        <v>0</v>
      </c>
      <c r="AJ19" s="190"/>
      <c r="AK19" s="190">
        <f t="shared" ref="AK19:AK28" si="24">AJ19*AQ19</f>
        <v>0</v>
      </c>
      <c r="AL19" s="190"/>
      <c r="AM19" s="190">
        <f t="shared" ref="AM19:AM28" si="25">AL19*AQ19</f>
        <v>0</v>
      </c>
      <c r="AN19" s="190"/>
      <c r="AO19" s="190">
        <f t="shared" ref="AO19:AO28" si="26">AN19*AQ19</f>
        <v>0</v>
      </c>
      <c r="AP19" s="193">
        <f t="shared" ref="AP19:AP33" si="27">SUM(R19,T19,V19,X19,Z19,AB19,AD19,AF19,AH19,AJ19,AL19,AN19)</f>
        <v>0</v>
      </c>
      <c r="AQ19" s="194"/>
      <c r="AR19" s="195">
        <f t="shared" ref="AR19:AR28" si="28">+AP19*AQ19</f>
        <v>0</v>
      </c>
    </row>
    <row r="20" spans="1:46" ht="16.5" thickTop="1" thickBot="1" x14ac:dyDescent="0.3">
      <c r="A20" s="187"/>
      <c r="B20" s="187"/>
      <c r="C20" s="171"/>
      <c r="D20" s="198"/>
      <c r="E20" s="200"/>
      <c r="F20" s="200"/>
      <c r="G20" s="200"/>
      <c r="H20" s="200"/>
      <c r="I20" s="200"/>
      <c r="J20" s="200"/>
      <c r="K20" s="200"/>
      <c r="L20" s="200"/>
      <c r="M20" s="200"/>
      <c r="N20" s="190"/>
      <c r="O20" s="191"/>
      <c r="P20" s="190" t="str">
        <f t="shared" ref="P20:P30" si="29">LEFT(O20,3)</f>
        <v/>
      </c>
      <c r="Q20" s="190"/>
      <c r="R20" s="190"/>
      <c r="S20" s="190">
        <f t="shared" si="15"/>
        <v>0</v>
      </c>
      <c r="T20" s="201"/>
      <c r="U20" s="190">
        <f t="shared" si="16"/>
        <v>0</v>
      </c>
      <c r="V20" s="190"/>
      <c r="W20" s="190">
        <f t="shared" si="17"/>
        <v>0</v>
      </c>
      <c r="X20" s="190"/>
      <c r="Y20" s="190">
        <f t="shared" si="18"/>
        <v>0</v>
      </c>
      <c r="Z20" s="190"/>
      <c r="AA20" s="190">
        <f t="shared" si="19"/>
        <v>0</v>
      </c>
      <c r="AB20" s="190"/>
      <c r="AC20" s="190">
        <f t="shared" si="20"/>
        <v>0</v>
      </c>
      <c r="AD20" s="190"/>
      <c r="AE20" s="190">
        <f t="shared" si="21"/>
        <v>0</v>
      </c>
      <c r="AF20" s="190"/>
      <c r="AG20" s="190">
        <f t="shared" si="22"/>
        <v>0</v>
      </c>
      <c r="AH20" s="190"/>
      <c r="AI20" s="190">
        <f t="shared" si="23"/>
        <v>0</v>
      </c>
      <c r="AJ20" s="190"/>
      <c r="AK20" s="190">
        <f t="shared" si="24"/>
        <v>0</v>
      </c>
      <c r="AL20" s="190"/>
      <c r="AM20" s="190">
        <f t="shared" si="25"/>
        <v>0</v>
      </c>
      <c r="AN20" s="190"/>
      <c r="AO20" s="190">
        <f t="shared" si="26"/>
        <v>0</v>
      </c>
      <c r="AP20" s="193">
        <f t="shared" si="27"/>
        <v>0</v>
      </c>
      <c r="AQ20" s="194"/>
      <c r="AR20" s="195">
        <f t="shared" si="28"/>
        <v>0</v>
      </c>
    </row>
    <row r="21" spans="1:46" ht="16.5" thickTop="1" thickBot="1" x14ac:dyDescent="0.3">
      <c r="A21" s="187"/>
      <c r="B21" s="187"/>
      <c r="C21" s="171"/>
      <c r="D21" s="198"/>
      <c r="E21" s="200"/>
      <c r="F21" s="200"/>
      <c r="G21" s="200"/>
      <c r="H21" s="200"/>
      <c r="I21" s="200"/>
      <c r="J21" s="200"/>
      <c r="K21" s="200"/>
      <c r="L21" s="200"/>
      <c r="M21" s="200"/>
      <c r="N21" s="190"/>
      <c r="O21" s="191"/>
      <c r="P21" s="190" t="str">
        <f t="shared" si="29"/>
        <v/>
      </c>
      <c r="Q21" s="190"/>
      <c r="R21" s="190"/>
      <c r="S21" s="190">
        <f t="shared" si="15"/>
        <v>0</v>
      </c>
      <c r="T21" s="201"/>
      <c r="U21" s="190">
        <f t="shared" si="16"/>
        <v>0</v>
      </c>
      <c r="V21" s="190"/>
      <c r="W21" s="190">
        <f t="shared" si="17"/>
        <v>0</v>
      </c>
      <c r="X21" s="190"/>
      <c r="Y21" s="190">
        <f t="shared" si="18"/>
        <v>0</v>
      </c>
      <c r="Z21" s="190"/>
      <c r="AA21" s="190">
        <f t="shared" si="19"/>
        <v>0</v>
      </c>
      <c r="AB21" s="190"/>
      <c r="AC21" s="190">
        <f t="shared" si="20"/>
        <v>0</v>
      </c>
      <c r="AD21" s="190"/>
      <c r="AE21" s="190">
        <f t="shared" si="21"/>
        <v>0</v>
      </c>
      <c r="AF21" s="190"/>
      <c r="AG21" s="190">
        <f t="shared" si="22"/>
        <v>0</v>
      </c>
      <c r="AH21" s="190"/>
      <c r="AI21" s="190">
        <f t="shared" si="23"/>
        <v>0</v>
      </c>
      <c r="AJ21" s="190"/>
      <c r="AK21" s="190">
        <f t="shared" si="24"/>
        <v>0</v>
      </c>
      <c r="AL21" s="190"/>
      <c r="AM21" s="190">
        <f t="shared" si="25"/>
        <v>0</v>
      </c>
      <c r="AN21" s="190"/>
      <c r="AO21" s="190">
        <f t="shared" si="26"/>
        <v>0</v>
      </c>
      <c r="AP21" s="193">
        <f t="shared" si="27"/>
        <v>0</v>
      </c>
      <c r="AQ21" s="194"/>
      <c r="AR21" s="195">
        <f t="shared" si="28"/>
        <v>0</v>
      </c>
    </row>
    <row r="22" spans="1:46" ht="16.5" thickTop="1" thickBot="1" x14ac:dyDescent="0.3">
      <c r="A22" s="187"/>
      <c r="B22" s="187"/>
      <c r="C22" s="171"/>
      <c r="D22" s="198"/>
      <c r="E22" s="200"/>
      <c r="F22" s="200"/>
      <c r="G22" s="200"/>
      <c r="H22" s="200"/>
      <c r="I22" s="200"/>
      <c r="J22" s="200"/>
      <c r="K22" s="200"/>
      <c r="L22" s="200"/>
      <c r="M22" s="200"/>
      <c r="N22" s="190"/>
      <c r="O22" s="191"/>
      <c r="P22" s="190" t="str">
        <f t="shared" si="29"/>
        <v/>
      </c>
      <c r="Q22" s="190"/>
      <c r="R22" s="190"/>
      <c r="S22" s="190">
        <f t="shared" si="15"/>
        <v>0</v>
      </c>
      <c r="T22" s="201"/>
      <c r="U22" s="190">
        <f t="shared" si="16"/>
        <v>0</v>
      </c>
      <c r="V22" s="192"/>
      <c r="W22" s="190">
        <f t="shared" si="17"/>
        <v>0</v>
      </c>
      <c r="X22" s="190"/>
      <c r="Y22" s="190">
        <f t="shared" si="18"/>
        <v>0</v>
      </c>
      <c r="Z22" s="190"/>
      <c r="AA22" s="190">
        <f t="shared" si="19"/>
        <v>0</v>
      </c>
      <c r="AB22" s="190"/>
      <c r="AC22" s="190">
        <f t="shared" si="20"/>
        <v>0</v>
      </c>
      <c r="AD22" s="190"/>
      <c r="AE22" s="190">
        <f t="shared" si="21"/>
        <v>0</v>
      </c>
      <c r="AF22" s="190"/>
      <c r="AG22" s="190">
        <f t="shared" si="22"/>
        <v>0</v>
      </c>
      <c r="AH22" s="190"/>
      <c r="AI22" s="190">
        <f t="shared" si="23"/>
        <v>0</v>
      </c>
      <c r="AJ22" s="190"/>
      <c r="AK22" s="190">
        <f t="shared" si="24"/>
        <v>0</v>
      </c>
      <c r="AL22" s="190"/>
      <c r="AM22" s="190">
        <f t="shared" si="25"/>
        <v>0</v>
      </c>
      <c r="AN22" s="190"/>
      <c r="AO22" s="190">
        <f t="shared" si="26"/>
        <v>0</v>
      </c>
      <c r="AP22" s="193">
        <f t="shared" si="27"/>
        <v>0</v>
      </c>
      <c r="AQ22" s="194"/>
      <c r="AR22" s="195">
        <f t="shared" si="28"/>
        <v>0</v>
      </c>
    </row>
    <row r="23" spans="1:46" ht="16.5" thickTop="1" thickBot="1" x14ac:dyDescent="0.3">
      <c r="A23" s="187"/>
      <c r="B23" s="187"/>
      <c r="C23" s="171"/>
      <c r="D23" s="198"/>
      <c r="E23" s="200"/>
      <c r="F23" s="200"/>
      <c r="G23" s="200"/>
      <c r="H23" s="200"/>
      <c r="I23" s="200"/>
      <c r="J23" s="200"/>
      <c r="K23" s="200"/>
      <c r="L23" s="200"/>
      <c r="M23" s="200"/>
      <c r="N23" s="190"/>
      <c r="O23" s="191"/>
      <c r="P23" s="190" t="str">
        <f t="shared" si="29"/>
        <v/>
      </c>
      <c r="Q23" s="190"/>
      <c r="R23" s="190"/>
      <c r="S23" s="190">
        <f t="shared" si="15"/>
        <v>0</v>
      </c>
      <c r="T23" s="201"/>
      <c r="U23" s="190">
        <f t="shared" si="16"/>
        <v>0</v>
      </c>
      <c r="V23" s="192"/>
      <c r="W23" s="190">
        <f t="shared" si="17"/>
        <v>0</v>
      </c>
      <c r="X23" s="190"/>
      <c r="Y23" s="190">
        <f t="shared" si="18"/>
        <v>0</v>
      </c>
      <c r="Z23" s="190"/>
      <c r="AA23" s="190">
        <f t="shared" si="19"/>
        <v>0</v>
      </c>
      <c r="AB23" s="190"/>
      <c r="AC23" s="190">
        <f t="shared" si="20"/>
        <v>0</v>
      </c>
      <c r="AD23" s="190"/>
      <c r="AE23" s="190">
        <f t="shared" si="21"/>
        <v>0</v>
      </c>
      <c r="AF23" s="190"/>
      <c r="AG23" s="190">
        <f t="shared" si="22"/>
        <v>0</v>
      </c>
      <c r="AH23" s="190"/>
      <c r="AI23" s="190">
        <f t="shared" si="23"/>
        <v>0</v>
      </c>
      <c r="AJ23" s="190"/>
      <c r="AK23" s="190">
        <f t="shared" si="24"/>
        <v>0</v>
      </c>
      <c r="AL23" s="190"/>
      <c r="AM23" s="190">
        <f t="shared" si="25"/>
        <v>0</v>
      </c>
      <c r="AN23" s="190"/>
      <c r="AO23" s="190">
        <f t="shared" si="26"/>
        <v>0</v>
      </c>
      <c r="AP23" s="193">
        <f t="shared" si="27"/>
        <v>0</v>
      </c>
      <c r="AQ23" s="194"/>
      <c r="AR23" s="195">
        <f t="shared" si="28"/>
        <v>0</v>
      </c>
    </row>
    <row r="24" spans="1:46" ht="16.5" thickTop="1" thickBot="1" x14ac:dyDescent="0.3">
      <c r="A24" s="187"/>
      <c r="B24" s="187"/>
      <c r="C24" s="171"/>
      <c r="D24" s="198"/>
      <c r="E24" s="200"/>
      <c r="F24" s="200"/>
      <c r="G24" s="200"/>
      <c r="H24" s="200"/>
      <c r="I24" s="200"/>
      <c r="J24" s="200"/>
      <c r="K24" s="200"/>
      <c r="L24" s="200"/>
      <c r="M24" s="200"/>
      <c r="N24" s="190"/>
      <c r="O24" s="191"/>
      <c r="P24" s="190" t="str">
        <f t="shared" si="29"/>
        <v/>
      </c>
      <c r="Q24" s="190"/>
      <c r="R24" s="190"/>
      <c r="S24" s="190">
        <f t="shared" si="15"/>
        <v>0</v>
      </c>
      <c r="T24" s="201"/>
      <c r="U24" s="190">
        <f t="shared" si="16"/>
        <v>0</v>
      </c>
      <c r="V24" s="190"/>
      <c r="W24" s="190">
        <f t="shared" si="17"/>
        <v>0</v>
      </c>
      <c r="X24" s="190"/>
      <c r="Y24" s="190">
        <f t="shared" si="18"/>
        <v>0</v>
      </c>
      <c r="Z24" s="190"/>
      <c r="AA24" s="190">
        <f t="shared" si="19"/>
        <v>0</v>
      </c>
      <c r="AB24" s="190"/>
      <c r="AC24" s="190">
        <f t="shared" si="20"/>
        <v>0</v>
      </c>
      <c r="AD24" s="190"/>
      <c r="AE24" s="190">
        <f t="shared" si="21"/>
        <v>0</v>
      </c>
      <c r="AF24" s="190"/>
      <c r="AG24" s="190">
        <f t="shared" si="22"/>
        <v>0</v>
      </c>
      <c r="AH24" s="190"/>
      <c r="AI24" s="190">
        <f t="shared" si="23"/>
        <v>0</v>
      </c>
      <c r="AJ24" s="190"/>
      <c r="AK24" s="190">
        <f t="shared" si="24"/>
        <v>0</v>
      </c>
      <c r="AL24" s="190"/>
      <c r="AM24" s="190">
        <f t="shared" si="25"/>
        <v>0</v>
      </c>
      <c r="AN24" s="190"/>
      <c r="AO24" s="190">
        <f t="shared" si="26"/>
        <v>0</v>
      </c>
      <c r="AP24" s="193">
        <f t="shared" si="27"/>
        <v>0</v>
      </c>
      <c r="AQ24" s="194"/>
      <c r="AR24" s="195">
        <f t="shared" si="28"/>
        <v>0</v>
      </c>
    </row>
    <row r="25" spans="1:46" ht="16.5" thickTop="1" thickBot="1" x14ac:dyDescent="0.3">
      <c r="A25" s="187"/>
      <c r="B25" s="187"/>
      <c r="C25" s="171"/>
      <c r="D25" s="198"/>
      <c r="E25" s="200"/>
      <c r="F25" s="200"/>
      <c r="G25" s="200"/>
      <c r="H25" s="200"/>
      <c r="I25" s="200"/>
      <c r="J25" s="200"/>
      <c r="K25" s="200"/>
      <c r="L25" s="200"/>
      <c r="M25" s="200"/>
      <c r="N25" s="190"/>
      <c r="O25" s="191"/>
      <c r="P25" s="190" t="str">
        <f t="shared" si="29"/>
        <v/>
      </c>
      <c r="Q25" s="190"/>
      <c r="R25" s="190"/>
      <c r="S25" s="190">
        <f t="shared" si="15"/>
        <v>0</v>
      </c>
      <c r="T25" s="201"/>
      <c r="U25" s="190">
        <f t="shared" si="16"/>
        <v>0</v>
      </c>
      <c r="V25" s="192"/>
      <c r="W25" s="190">
        <f t="shared" si="17"/>
        <v>0</v>
      </c>
      <c r="X25" s="190"/>
      <c r="Y25" s="190">
        <f t="shared" si="18"/>
        <v>0</v>
      </c>
      <c r="Z25" s="190"/>
      <c r="AA25" s="190">
        <f t="shared" si="19"/>
        <v>0</v>
      </c>
      <c r="AB25" s="190"/>
      <c r="AC25" s="190">
        <f t="shared" si="20"/>
        <v>0</v>
      </c>
      <c r="AD25" s="190"/>
      <c r="AE25" s="190">
        <f t="shared" si="21"/>
        <v>0</v>
      </c>
      <c r="AF25" s="190"/>
      <c r="AG25" s="190">
        <f t="shared" si="22"/>
        <v>0</v>
      </c>
      <c r="AH25" s="190"/>
      <c r="AI25" s="190">
        <f t="shared" si="23"/>
        <v>0</v>
      </c>
      <c r="AJ25" s="190"/>
      <c r="AK25" s="190">
        <f t="shared" si="24"/>
        <v>0</v>
      </c>
      <c r="AL25" s="190"/>
      <c r="AM25" s="190">
        <f t="shared" si="25"/>
        <v>0</v>
      </c>
      <c r="AN25" s="190"/>
      <c r="AO25" s="190">
        <f t="shared" si="26"/>
        <v>0</v>
      </c>
      <c r="AP25" s="193">
        <f t="shared" si="27"/>
        <v>0</v>
      </c>
      <c r="AQ25" s="194"/>
      <c r="AR25" s="195">
        <f t="shared" si="28"/>
        <v>0</v>
      </c>
    </row>
    <row r="26" spans="1:46" ht="16.5" thickTop="1" thickBot="1" x14ac:dyDescent="0.3">
      <c r="A26" s="187"/>
      <c r="B26" s="187"/>
      <c r="C26" s="171"/>
      <c r="D26" s="198"/>
      <c r="E26" s="200"/>
      <c r="F26" s="200"/>
      <c r="G26" s="200"/>
      <c r="H26" s="200"/>
      <c r="I26" s="200"/>
      <c r="J26" s="200"/>
      <c r="K26" s="200"/>
      <c r="L26" s="200"/>
      <c r="M26" s="200"/>
      <c r="N26" s="190"/>
      <c r="O26" s="191"/>
      <c r="P26" s="190" t="str">
        <f t="shared" si="29"/>
        <v/>
      </c>
      <c r="Q26" s="190"/>
      <c r="R26" s="190"/>
      <c r="S26" s="190">
        <f t="shared" si="15"/>
        <v>0</v>
      </c>
      <c r="T26" s="201"/>
      <c r="U26" s="190">
        <f t="shared" si="16"/>
        <v>0</v>
      </c>
      <c r="V26" s="190"/>
      <c r="W26" s="190">
        <f t="shared" si="17"/>
        <v>0</v>
      </c>
      <c r="X26" s="190"/>
      <c r="Y26" s="190">
        <f t="shared" si="18"/>
        <v>0</v>
      </c>
      <c r="Z26" s="190"/>
      <c r="AA26" s="190">
        <f t="shared" si="19"/>
        <v>0</v>
      </c>
      <c r="AB26" s="190"/>
      <c r="AC26" s="190">
        <f t="shared" si="20"/>
        <v>0</v>
      </c>
      <c r="AD26" s="190"/>
      <c r="AE26" s="190">
        <f t="shared" si="21"/>
        <v>0</v>
      </c>
      <c r="AF26" s="190"/>
      <c r="AG26" s="190">
        <f t="shared" si="22"/>
        <v>0</v>
      </c>
      <c r="AH26" s="190"/>
      <c r="AI26" s="190">
        <f t="shared" si="23"/>
        <v>0</v>
      </c>
      <c r="AJ26" s="190"/>
      <c r="AK26" s="190">
        <f t="shared" si="24"/>
        <v>0</v>
      </c>
      <c r="AL26" s="190"/>
      <c r="AM26" s="190">
        <f t="shared" si="25"/>
        <v>0</v>
      </c>
      <c r="AN26" s="190"/>
      <c r="AO26" s="190">
        <f t="shared" si="26"/>
        <v>0</v>
      </c>
      <c r="AP26" s="193">
        <f t="shared" si="27"/>
        <v>0</v>
      </c>
      <c r="AQ26" s="194"/>
      <c r="AR26" s="195">
        <f t="shared" si="28"/>
        <v>0</v>
      </c>
    </row>
    <row r="27" spans="1:46" ht="16.5" thickTop="1" thickBot="1" x14ac:dyDescent="0.3">
      <c r="A27" s="187"/>
      <c r="B27" s="187"/>
      <c r="C27" s="171"/>
      <c r="D27" s="198"/>
      <c r="E27" s="200"/>
      <c r="F27" s="200"/>
      <c r="G27" s="200"/>
      <c r="H27" s="200"/>
      <c r="I27" s="200"/>
      <c r="J27" s="200"/>
      <c r="K27" s="200"/>
      <c r="L27" s="200"/>
      <c r="M27" s="200"/>
      <c r="N27" s="190"/>
      <c r="O27" s="191"/>
      <c r="P27" s="190" t="str">
        <f t="shared" si="29"/>
        <v/>
      </c>
      <c r="Q27" s="190"/>
      <c r="R27" s="190"/>
      <c r="S27" s="190">
        <f t="shared" si="15"/>
        <v>0</v>
      </c>
      <c r="T27" s="201"/>
      <c r="U27" s="190">
        <f t="shared" si="16"/>
        <v>0</v>
      </c>
      <c r="V27" s="192"/>
      <c r="W27" s="190">
        <f t="shared" si="17"/>
        <v>0</v>
      </c>
      <c r="X27" s="190"/>
      <c r="Y27" s="190">
        <f t="shared" si="18"/>
        <v>0</v>
      </c>
      <c r="Z27" s="190"/>
      <c r="AA27" s="190">
        <f t="shared" si="19"/>
        <v>0</v>
      </c>
      <c r="AB27" s="190"/>
      <c r="AC27" s="190">
        <f t="shared" si="20"/>
        <v>0</v>
      </c>
      <c r="AD27" s="190"/>
      <c r="AE27" s="190">
        <f t="shared" si="21"/>
        <v>0</v>
      </c>
      <c r="AF27" s="190"/>
      <c r="AG27" s="190">
        <f t="shared" si="22"/>
        <v>0</v>
      </c>
      <c r="AH27" s="190"/>
      <c r="AI27" s="190">
        <f t="shared" si="23"/>
        <v>0</v>
      </c>
      <c r="AJ27" s="190"/>
      <c r="AK27" s="190">
        <f t="shared" si="24"/>
        <v>0</v>
      </c>
      <c r="AL27" s="190"/>
      <c r="AM27" s="190">
        <f t="shared" si="25"/>
        <v>0</v>
      </c>
      <c r="AN27" s="190"/>
      <c r="AO27" s="190">
        <f t="shared" si="26"/>
        <v>0</v>
      </c>
      <c r="AP27" s="193">
        <f t="shared" si="27"/>
        <v>0</v>
      </c>
      <c r="AQ27" s="194"/>
      <c r="AR27" s="195">
        <f t="shared" si="28"/>
        <v>0</v>
      </c>
    </row>
    <row r="28" spans="1:46" ht="16.5" thickTop="1" thickBot="1" x14ac:dyDescent="0.3">
      <c r="A28" s="187"/>
      <c r="B28" s="187"/>
      <c r="C28" s="171"/>
      <c r="D28" s="198"/>
      <c r="E28" s="200"/>
      <c r="F28" s="200"/>
      <c r="G28" s="200"/>
      <c r="H28" s="200"/>
      <c r="I28" s="200"/>
      <c r="J28" s="200"/>
      <c r="K28" s="200"/>
      <c r="L28" s="200"/>
      <c r="M28" s="200"/>
      <c r="N28" s="202"/>
      <c r="O28" s="191"/>
      <c r="P28" s="190" t="str">
        <f t="shared" si="29"/>
        <v/>
      </c>
      <c r="Q28" s="190"/>
      <c r="R28" s="190"/>
      <c r="S28" s="190">
        <f t="shared" si="15"/>
        <v>0</v>
      </c>
      <c r="T28" s="190"/>
      <c r="U28" s="190">
        <f t="shared" si="16"/>
        <v>0</v>
      </c>
      <c r="V28" s="190"/>
      <c r="W28" s="190">
        <f t="shared" si="17"/>
        <v>0</v>
      </c>
      <c r="X28" s="190"/>
      <c r="Y28" s="190">
        <f t="shared" si="18"/>
        <v>0</v>
      </c>
      <c r="Z28" s="190"/>
      <c r="AA28" s="190">
        <f t="shared" si="19"/>
        <v>0</v>
      </c>
      <c r="AB28" s="190"/>
      <c r="AC28" s="190">
        <f t="shared" si="20"/>
        <v>0</v>
      </c>
      <c r="AD28" s="190"/>
      <c r="AE28" s="190">
        <f t="shared" si="21"/>
        <v>0</v>
      </c>
      <c r="AF28" s="190"/>
      <c r="AG28" s="190">
        <f t="shared" si="22"/>
        <v>0</v>
      </c>
      <c r="AH28" s="190"/>
      <c r="AI28" s="190">
        <f t="shared" si="23"/>
        <v>0</v>
      </c>
      <c r="AJ28" s="190"/>
      <c r="AK28" s="190">
        <f t="shared" si="24"/>
        <v>0</v>
      </c>
      <c r="AL28" s="190"/>
      <c r="AM28" s="190">
        <f t="shared" si="25"/>
        <v>0</v>
      </c>
      <c r="AN28" s="190"/>
      <c r="AO28" s="190">
        <f t="shared" si="26"/>
        <v>0</v>
      </c>
      <c r="AP28" s="193">
        <f t="shared" si="27"/>
        <v>0</v>
      </c>
      <c r="AQ28" s="194"/>
      <c r="AR28" s="195">
        <f t="shared" si="28"/>
        <v>0</v>
      </c>
    </row>
    <row r="29" spans="1:46" ht="27.75" thickTop="1" thickBot="1" x14ac:dyDescent="0.3">
      <c r="A29" s="187"/>
      <c r="B29" s="187"/>
      <c r="C29" s="171"/>
      <c r="D29" s="204" t="s">
        <v>590</v>
      </c>
      <c r="E29" s="204"/>
      <c r="F29" s="204"/>
      <c r="G29" s="204"/>
      <c r="H29" s="204"/>
      <c r="I29" s="204"/>
      <c r="J29" s="204"/>
      <c r="K29" s="204"/>
      <c r="L29" s="204"/>
      <c r="M29" s="204"/>
      <c r="N29" s="205"/>
      <c r="O29" s="205"/>
      <c r="P29" s="188"/>
      <c r="Q29" s="188"/>
      <c r="R29" s="188"/>
      <c r="S29" s="188">
        <f>SUM(S19:S28)</f>
        <v>0</v>
      </c>
      <c r="T29" s="188"/>
      <c r="U29" s="188">
        <f>SUM(U19:U28)</f>
        <v>0</v>
      </c>
      <c r="V29" s="188"/>
      <c r="W29" s="188">
        <f>SUM(W19:W28)</f>
        <v>0</v>
      </c>
      <c r="X29" s="188"/>
      <c r="Y29" s="188">
        <f>SUM(Y19:Y28)</f>
        <v>0</v>
      </c>
      <c r="Z29" s="188"/>
      <c r="AA29" s="188">
        <f>SUM(AA19:AA28)</f>
        <v>0</v>
      </c>
      <c r="AB29" s="188"/>
      <c r="AC29" s="188">
        <f>SUM(AC19:AC28)</f>
        <v>0</v>
      </c>
      <c r="AD29" s="188"/>
      <c r="AE29" s="188">
        <f>SUM(AE19:AE28)</f>
        <v>0</v>
      </c>
      <c r="AF29" s="188"/>
      <c r="AG29" s="188">
        <f>SUM(AG19:AG28)</f>
        <v>0</v>
      </c>
      <c r="AH29" s="188"/>
      <c r="AI29" s="188">
        <f>SUM(AI19:AI28)</f>
        <v>0</v>
      </c>
      <c r="AJ29" s="188"/>
      <c r="AK29" s="188">
        <f>SUM(AK19:AK28)</f>
        <v>0</v>
      </c>
      <c r="AL29" s="188"/>
      <c r="AM29" s="188">
        <f>SUM(AM19:AM28)</f>
        <v>0</v>
      </c>
      <c r="AN29" s="188"/>
      <c r="AO29" s="188">
        <f>SUM(AO19:AO28)</f>
        <v>0</v>
      </c>
      <c r="AP29" s="198"/>
      <c r="AQ29" s="198"/>
      <c r="AR29" s="199">
        <f>SUM(AR19:AR28)</f>
        <v>0</v>
      </c>
      <c r="AT29" s="125"/>
    </row>
    <row r="30" spans="1:46" ht="15" customHeight="1" thickTop="1" thickBot="1" x14ac:dyDescent="0.3">
      <c r="A30" s="187"/>
      <c r="B30" s="187"/>
      <c r="C30" s="171"/>
      <c r="D30" s="198"/>
      <c r="E30" s="206"/>
      <c r="F30" s="206"/>
      <c r="G30" s="206"/>
      <c r="H30" s="206"/>
      <c r="I30" s="206"/>
      <c r="J30" s="206"/>
      <c r="K30" s="206"/>
      <c r="L30" s="206"/>
      <c r="M30" s="206"/>
      <c r="N30" s="190"/>
      <c r="O30" s="191"/>
      <c r="P30" s="190" t="str">
        <f t="shared" si="29"/>
        <v/>
      </c>
      <c r="Q30" s="190"/>
      <c r="R30" s="190"/>
      <c r="S30" s="190">
        <f>R30*AQ30</f>
        <v>0</v>
      </c>
      <c r="T30" s="190"/>
      <c r="U30" s="190">
        <f>T30*AQ30</f>
        <v>0</v>
      </c>
      <c r="V30" s="190"/>
      <c r="W30" s="190">
        <f>V30*AQ30</f>
        <v>0</v>
      </c>
      <c r="X30" s="190"/>
      <c r="Y30" s="190">
        <f>X30*AQ30</f>
        <v>0</v>
      </c>
      <c r="Z30" s="190"/>
      <c r="AA30" s="190">
        <f>Z30*AQ30</f>
        <v>0</v>
      </c>
      <c r="AB30" s="190"/>
      <c r="AC30" s="190">
        <f>AB30*AQ30</f>
        <v>0</v>
      </c>
      <c r="AD30" s="190"/>
      <c r="AE30" s="190">
        <f>AD30*AQ30</f>
        <v>0</v>
      </c>
      <c r="AF30" s="190"/>
      <c r="AG30" s="190">
        <f>AF30*AQ30</f>
        <v>0</v>
      </c>
      <c r="AH30" s="190"/>
      <c r="AI30" s="190">
        <f>AH30*AQ30</f>
        <v>0</v>
      </c>
      <c r="AJ30" s="190"/>
      <c r="AK30" s="190">
        <f>AJ30*AQ30</f>
        <v>0</v>
      </c>
      <c r="AL30" s="190"/>
      <c r="AM30" s="190">
        <f>AL30*AQ30</f>
        <v>0</v>
      </c>
      <c r="AN30" s="190"/>
      <c r="AO30" s="190">
        <f>AN30*AQ30</f>
        <v>0</v>
      </c>
      <c r="AP30" s="203">
        <f t="shared" si="27"/>
        <v>0</v>
      </c>
      <c r="AQ30" s="194"/>
      <c r="AR30" s="195">
        <f>AP30*AQ30</f>
        <v>0</v>
      </c>
    </row>
    <row r="31" spans="1:46" ht="16.5" thickTop="1" thickBot="1" x14ac:dyDescent="0.3">
      <c r="A31" s="187"/>
      <c r="B31" s="187"/>
      <c r="C31" s="171"/>
      <c r="D31" s="198"/>
      <c r="E31" s="206"/>
      <c r="F31" s="206"/>
      <c r="G31" s="206"/>
      <c r="H31" s="206"/>
      <c r="I31" s="206"/>
      <c r="J31" s="206"/>
      <c r="K31" s="206"/>
      <c r="L31" s="206"/>
      <c r="M31" s="206"/>
      <c r="N31" s="190"/>
      <c r="O31" s="191"/>
      <c r="P31" s="190" t="str">
        <f>LEFT(O31,3)</f>
        <v/>
      </c>
      <c r="Q31" s="190"/>
      <c r="R31" s="190"/>
      <c r="S31" s="190">
        <f t="shared" ref="S31:S33" si="30">R31*AQ31</f>
        <v>0</v>
      </c>
      <c r="T31" s="207"/>
      <c r="U31" s="190">
        <f t="shared" ref="U31:U33" si="31">T31*AQ31</f>
        <v>0</v>
      </c>
      <c r="V31" s="190"/>
      <c r="W31" s="190">
        <f t="shared" ref="W31:W33" si="32">V31*AQ31</f>
        <v>0</v>
      </c>
      <c r="X31" s="190"/>
      <c r="Y31" s="190">
        <f t="shared" ref="Y31:Y33" si="33">X31*AQ31</f>
        <v>0</v>
      </c>
      <c r="Z31" s="190"/>
      <c r="AA31" s="190">
        <f t="shared" ref="AA31:AA33" si="34">Z31*AQ31</f>
        <v>0</v>
      </c>
      <c r="AB31" s="190"/>
      <c r="AC31" s="190">
        <f t="shared" ref="AC31:AC33" si="35">AB31*AQ31</f>
        <v>0</v>
      </c>
      <c r="AD31" s="190"/>
      <c r="AE31" s="190">
        <f t="shared" ref="AE31:AE33" si="36">AD31*AQ31</f>
        <v>0</v>
      </c>
      <c r="AF31" s="190"/>
      <c r="AG31" s="190">
        <f t="shared" ref="AG31:AG33" si="37">AF31*AQ31</f>
        <v>0</v>
      </c>
      <c r="AH31" s="190"/>
      <c r="AI31" s="190">
        <f t="shared" ref="AI31:AI33" si="38">AH31*AQ31</f>
        <v>0</v>
      </c>
      <c r="AJ31" s="190"/>
      <c r="AK31" s="190">
        <f t="shared" ref="AK31:AK33" si="39">AJ31*AQ31</f>
        <v>0</v>
      </c>
      <c r="AL31" s="190"/>
      <c r="AM31" s="190">
        <f t="shared" ref="AM31:AM33" si="40">AL31*AQ31</f>
        <v>0</v>
      </c>
      <c r="AN31" s="190"/>
      <c r="AO31" s="190">
        <f t="shared" ref="AO31:AO33" si="41">AN31*AQ31</f>
        <v>0</v>
      </c>
      <c r="AP31" s="203">
        <f t="shared" si="27"/>
        <v>0</v>
      </c>
      <c r="AQ31" s="194"/>
      <c r="AR31" s="195">
        <f t="shared" ref="AR31:AR33" si="42">AP31*AQ31</f>
        <v>0</v>
      </c>
    </row>
    <row r="32" spans="1:46" ht="16.5" customHeight="1" thickTop="1" thickBot="1" x14ac:dyDescent="0.3">
      <c r="A32" s="187"/>
      <c r="B32" s="187"/>
      <c r="C32" s="171"/>
      <c r="D32" s="198"/>
      <c r="E32" s="208"/>
      <c r="F32" s="208"/>
      <c r="G32" s="208"/>
      <c r="H32" s="208"/>
      <c r="I32" s="208"/>
      <c r="J32" s="208"/>
      <c r="K32" s="208"/>
      <c r="L32" s="208"/>
      <c r="M32" s="208"/>
      <c r="N32" s="190"/>
      <c r="O32" s="191"/>
      <c r="P32" s="190" t="str">
        <f>LEFT(O32,3)</f>
        <v/>
      </c>
      <c r="Q32" s="190"/>
      <c r="R32" s="190"/>
      <c r="S32" s="190">
        <f t="shared" si="30"/>
        <v>0</v>
      </c>
      <c r="T32" s="190"/>
      <c r="U32" s="190">
        <f t="shared" si="31"/>
        <v>0</v>
      </c>
      <c r="V32" s="190"/>
      <c r="W32" s="190">
        <f t="shared" si="32"/>
        <v>0</v>
      </c>
      <c r="X32" s="190"/>
      <c r="Y32" s="190">
        <f t="shared" si="33"/>
        <v>0</v>
      </c>
      <c r="Z32" s="190"/>
      <c r="AA32" s="190">
        <f t="shared" si="34"/>
        <v>0</v>
      </c>
      <c r="AB32" s="190"/>
      <c r="AC32" s="190">
        <f t="shared" si="35"/>
        <v>0</v>
      </c>
      <c r="AD32" s="190"/>
      <c r="AE32" s="190">
        <f t="shared" si="36"/>
        <v>0</v>
      </c>
      <c r="AF32" s="190"/>
      <c r="AG32" s="190">
        <f t="shared" si="37"/>
        <v>0</v>
      </c>
      <c r="AH32" s="190"/>
      <c r="AI32" s="190">
        <f t="shared" si="38"/>
        <v>0</v>
      </c>
      <c r="AJ32" s="190"/>
      <c r="AK32" s="190">
        <f t="shared" si="39"/>
        <v>0</v>
      </c>
      <c r="AL32" s="190"/>
      <c r="AM32" s="190">
        <f t="shared" si="40"/>
        <v>0</v>
      </c>
      <c r="AN32" s="190"/>
      <c r="AO32" s="190">
        <f t="shared" si="41"/>
        <v>0</v>
      </c>
      <c r="AP32" s="203">
        <f t="shared" si="27"/>
        <v>0</v>
      </c>
      <c r="AQ32" s="203"/>
      <c r="AR32" s="195">
        <f t="shared" si="42"/>
        <v>0</v>
      </c>
    </row>
    <row r="33" spans="1:44" ht="16.5" customHeight="1" thickTop="1" thickBot="1" x14ac:dyDescent="0.3">
      <c r="A33" s="187"/>
      <c r="B33" s="187"/>
      <c r="C33" s="171"/>
      <c r="D33" s="198"/>
      <c r="E33" s="208"/>
      <c r="F33" s="208"/>
      <c r="G33" s="208"/>
      <c r="H33" s="208"/>
      <c r="I33" s="208"/>
      <c r="J33" s="208"/>
      <c r="K33" s="208"/>
      <c r="L33" s="208"/>
      <c r="M33" s="208"/>
      <c r="N33" s="190"/>
      <c r="O33" s="191"/>
      <c r="P33" s="190"/>
      <c r="Q33" s="190"/>
      <c r="R33" s="190"/>
      <c r="S33" s="190">
        <f t="shared" si="30"/>
        <v>0</v>
      </c>
      <c r="T33" s="190"/>
      <c r="U33" s="190">
        <f t="shared" si="31"/>
        <v>0</v>
      </c>
      <c r="V33" s="190"/>
      <c r="W33" s="190">
        <f t="shared" si="32"/>
        <v>0</v>
      </c>
      <c r="X33" s="190"/>
      <c r="Y33" s="190">
        <f t="shared" si="33"/>
        <v>0</v>
      </c>
      <c r="Z33" s="190"/>
      <c r="AA33" s="190">
        <f t="shared" si="34"/>
        <v>0</v>
      </c>
      <c r="AB33" s="190"/>
      <c r="AC33" s="190">
        <f t="shared" si="35"/>
        <v>0</v>
      </c>
      <c r="AD33" s="190"/>
      <c r="AE33" s="190">
        <f t="shared" si="36"/>
        <v>0</v>
      </c>
      <c r="AF33" s="190"/>
      <c r="AG33" s="190">
        <f t="shared" si="37"/>
        <v>0</v>
      </c>
      <c r="AH33" s="190"/>
      <c r="AI33" s="190">
        <f t="shared" si="38"/>
        <v>0</v>
      </c>
      <c r="AJ33" s="190"/>
      <c r="AK33" s="190">
        <f t="shared" si="39"/>
        <v>0</v>
      </c>
      <c r="AL33" s="190"/>
      <c r="AM33" s="190">
        <f t="shared" si="40"/>
        <v>0</v>
      </c>
      <c r="AN33" s="190"/>
      <c r="AO33" s="190">
        <f t="shared" si="41"/>
        <v>0</v>
      </c>
      <c r="AP33" s="203">
        <f t="shared" si="27"/>
        <v>0</v>
      </c>
      <c r="AQ33" s="203"/>
      <c r="AR33" s="195">
        <f t="shared" si="42"/>
        <v>0</v>
      </c>
    </row>
    <row r="34" spans="1:44" ht="27.75" thickTop="1" thickBot="1" x14ac:dyDescent="0.3">
      <c r="A34" s="187"/>
      <c r="B34" s="187"/>
      <c r="C34" s="171"/>
      <c r="D34" s="197" t="s">
        <v>588</v>
      </c>
      <c r="E34" s="197"/>
      <c r="F34" s="197"/>
      <c r="G34" s="197"/>
      <c r="H34" s="197"/>
      <c r="I34" s="197"/>
      <c r="J34" s="197"/>
      <c r="K34" s="197"/>
      <c r="L34" s="197"/>
      <c r="M34" s="197"/>
      <c r="N34" s="188"/>
      <c r="O34" s="188"/>
      <c r="P34" s="188"/>
      <c r="Q34" s="188"/>
      <c r="R34" s="188"/>
      <c r="S34" s="188">
        <f>SUM(S30:S33)</f>
        <v>0</v>
      </c>
      <c r="T34" s="188"/>
      <c r="U34" s="188">
        <f>SUM(U30:U33)</f>
        <v>0</v>
      </c>
      <c r="V34" s="188"/>
      <c r="W34" s="188">
        <f>SUM(W30:W33)</f>
        <v>0</v>
      </c>
      <c r="X34" s="188"/>
      <c r="Y34" s="188">
        <f>SUM(Y30:Y33)</f>
        <v>0</v>
      </c>
      <c r="Z34" s="188"/>
      <c r="AA34" s="188">
        <f>SUM(AA30:AA33)</f>
        <v>0</v>
      </c>
      <c r="AB34" s="188"/>
      <c r="AC34" s="188">
        <f>SUM(AC30:AC33)</f>
        <v>0</v>
      </c>
      <c r="AD34" s="188"/>
      <c r="AE34" s="188">
        <f>SUM(AE30:AE33)</f>
        <v>0</v>
      </c>
      <c r="AF34" s="188"/>
      <c r="AG34" s="188">
        <f>SUM(AG30:AG33)</f>
        <v>0</v>
      </c>
      <c r="AH34" s="188"/>
      <c r="AI34" s="188">
        <f>SUM(AI30:AI33)</f>
        <v>0</v>
      </c>
      <c r="AJ34" s="188"/>
      <c r="AK34" s="188">
        <f>SUM(AK30:AK33)</f>
        <v>0</v>
      </c>
      <c r="AL34" s="188"/>
      <c r="AM34" s="188">
        <f>SUM(AM30:AM33)</f>
        <v>0</v>
      </c>
      <c r="AN34" s="188"/>
      <c r="AO34" s="188">
        <f>SUM(AO30:AO33)</f>
        <v>0</v>
      </c>
      <c r="AP34" s="198"/>
      <c r="AQ34" s="198"/>
      <c r="AR34" s="209">
        <f>SUM(AR30:AR33)</f>
        <v>0</v>
      </c>
    </row>
    <row r="35" spans="1:44" s="123" customFormat="1" ht="26.25" customHeight="1" thickTop="1" thickBot="1" x14ac:dyDescent="0.3">
      <c r="A35" s="187"/>
      <c r="B35" s="187"/>
      <c r="C35" s="171"/>
      <c r="D35" s="211" t="s">
        <v>308</v>
      </c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0">
        <f>AR18+AR29+AR34</f>
        <v>0</v>
      </c>
    </row>
    <row r="36" spans="1:44" ht="39.75" customHeight="1" thickTop="1" x14ac:dyDescent="0.25">
      <c r="D36" s="125"/>
      <c r="R36" s="125"/>
      <c r="S36" s="125"/>
      <c r="T36" s="125"/>
      <c r="U36" s="125"/>
      <c r="AR36" s="121"/>
    </row>
    <row r="37" spans="1:44" x14ac:dyDescent="0.25">
      <c r="B37" s="122"/>
    </row>
    <row r="38" spans="1:44" x14ac:dyDescent="0.25">
      <c r="B38" s="122"/>
    </row>
    <row r="39" spans="1:44" x14ac:dyDescent="0.25">
      <c r="B39" s="122"/>
    </row>
    <row r="40" spans="1:44" x14ac:dyDescent="0.25">
      <c r="B40" s="122"/>
    </row>
    <row r="41" spans="1:44" x14ac:dyDescent="0.25">
      <c r="B41" s="122"/>
    </row>
    <row r="42" spans="1:44" x14ac:dyDescent="0.25">
      <c r="B42" s="122"/>
    </row>
    <row r="43" spans="1:44" x14ac:dyDescent="0.25">
      <c r="B43" s="122"/>
    </row>
    <row r="44" spans="1:44" x14ac:dyDescent="0.25">
      <c r="B44" s="122"/>
    </row>
    <row r="45" spans="1:44" x14ac:dyDescent="0.25">
      <c r="B45" s="122"/>
    </row>
    <row r="46" spans="1:44" x14ac:dyDescent="0.25">
      <c r="B46" s="122"/>
    </row>
    <row r="47" spans="1:44" x14ac:dyDescent="0.25">
      <c r="B47" s="122"/>
    </row>
    <row r="48" spans="1:44" x14ac:dyDescent="0.25">
      <c r="B48" s="122"/>
    </row>
    <row r="49" spans="2:2" x14ac:dyDescent="0.25">
      <c r="B49" s="122"/>
    </row>
    <row r="50" spans="2:2" x14ac:dyDescent="0.25">
      <c r="B50" s="122"/>
    </row>
    <row r="51" spans="2:2" x14ac:dyDescent="0.25">
      <c r="B51" s="122"/>
    </row>
    <row r="52" spans="2:2" x14ac:dyDescent="0.25">
      <c r="B52" s="122"/>
    </row>
    <row r="53" spans="2:2" x14ac:dyDescent="0.25">
      <c r="B53" s="122"/>
    </row>
    <row r="54" spans="2:2" x14ac:dyDescent="0.25">
      <c r="B54" s="122"/>
    </row>
    <row r="55" spans="2:2" x14ac:dyDescent="0.25">
      <c r="B55" s="122"/>
    </row>
    <row r="56" spans="2:2" x14ac:dyDescent="0.25">
      <c r="B56" s="122"/>
    </row>
    <row r="57" spans="2:2" x14ac:dyDescent="0.25">
      <c r="B57" s="122"/>
    </row>
    <row r="58" spans="2:2" x14ac:dyDescent="0.25">
      <c r="B58" s="122"/>
    </row>
    <row r="59" spans="2:2" x14ac:dyDescent="0.25">
      <c r="B59" s="122"/>
    </row>
    <row r="60" spans="2:2" x14ac:dyDescent="0.25">
      <c r="B60" s="122"/>
    </row>
    <row r="61" spans="2:2" x14ac:dyDescent="0.25">
      <c r="B61" s="122"/>
    </row>
    <row r="62" spans="2:2" x14ac:dyDescent="0.25">
      <c r="B62" s="122"/>
    </row>
    <row r="63" spans="2:2" x14ac:dyDescent="0.25">
      <c r="B63" s="122"/>
    </row>
    <row r="64" spans="2:2" x14ac:dyDescent="0.25">
      <c r="B64" s="122"/>
    </row>
    <row r="65" spans="2:2" x14ac:dyDescent="0.25">
      <c r="B65" s="122"/>
    </row>
    <row r="66" spans="2:2" x14ac:dyDescent="0.25">
      <c r="B66" s="122"/>
    </row>
    <row r="67" spans="2:2" x14ac:dyDescent="0.25">
      <c r="B67" s="122"/>
    </row>
    <row r="68" spans="2:2" x14ac:dyDescent="0.25">
      <c r="B68" s="122"/>
    </row>
    <row r="69" spans="2:2" x14ac:dyDescent="0.25">
      <c r="B69" s="122"/>
    </row>
    <row r="70" spans="2:2" x14ac:dyDescent="0.25">
      <c r="B70" s="122"/>
    </row>
    <row r="71" spans="2:2" x14ac:dyDescent="0.25">
      <c r="B71" s="122"/>
    </row>
    <row r="72" spans="2:2" x14ac:dyDescent="0.25">
      <c r="B72" s="122"/>
    </row>
    <row r="73" spans="2:2" x14ac:dyDescent="0.25">
      <c r="B73" s="122"/>
    </row>
    <row r="74" spans="2:2" x14ac:dyDescent="0.25">
      <c r="B74" s="122"/>
    </row>
    <row r="75" spans="2:2" x14ac:dyDescent="0.25">
      <c r="B75" s="122"/>
    </row>
    <row r="76" spans="2:2" x14ac:dyDescent="0.25">
      <c r="B76" s="122"/>
    </row>
    <row r="77" spans="2:2" x14ac:dyDescent="0.25">
      <c r="B77" s="122"/>
    </row>
    <row r="78" spans="2:2" x14ac:dyDescent="0.25">
      <c r="B78" s="122"/>
    </row>
    <row r="79" spans="2:2" x14ac:dyDescent="0.25">
      <c r="B79" s="122"/>
    </row>
    <row r="80" spans="2:2" x14ac:dyDescent="0.25">
      <c r="B80" s="122"/>
    </row>
    <row r="81" spans="2:2" x14ac:dyDescent="0.25">
      <c r="B81" s="122"/>
    </row>
    <row r="82" spans="2:2" x14ac:dyDescent="0.25">
      <c r="B82" s="122"/>
    </row>
    <row r="83" spans="2:2" x14ac:dyDescent="0.25">
      <c r="B83" s="122"/>
    </row>
    <row r="84" spans="2:2" x14ac:dyDescent="0.25">
      <c r="B84" s="122"/>
    </row>
    <row r="85" spans="2:2" x14ac:dyDescent="0.25">
      <c r="B85" s="122"/>
    </row>
    <row r="86" spans="2:2" x14ac:dyDescent="0.25">
      <c r="B86" s="122"/>
    </row>
    <row r="87" spans="2:2" x14ac:dyDescent="0.25">
      <c r="B87" s="122"/>
    </row>
    <row r="88" spans="2:2" x14ac:dyDescent="0.25">
      <c r="B88" s="122"/>
    </row>
    <row r="89" spans="2:2" x14ac:dyDescent="0.25">
      <c r="B89" s="122"/>
    </row>
    <row r="90" spans="2:2" x14ac:dyDescent="0.25">
      <c r="B90" s="122"/>
    </row>
    <row r="91" spans="2:2" x14ac:dyDescent="0.25">
      <c r="B91" s="122"/>
    </row>
    <row r="92" spans="2:2" x14ac:dyDescent="0.25">
      <c r="B92" s="122"/>
    </row>
    <row r="93" spans="2:2" x14ac:dyDescent="0.25">
      <c r="B93" s="122"/>
    </row>
    <row r="94" spans="2:2" x14ac:dyDescent="0.25">
      <c r="B94" s="122"/>
    </row>
    <row r="95" spans="2:2" x14ac:dyDescent="0.25">
      <c r="B95" s="122"/>
    </row>
    <row r="96" spans="2:2" x14ac:dyDescent="0.25">
      <c r="B96" s="122"/>
    </row>
    <row r="97" spans="2:2" x14ac:dyDescent="0.25">
      <c r="B97" s="122"/>
    </row>
    <row r="98" spans="2:2" x14ac:dyDescent="0.25">
      <c r="B98" s="122"/>
    </row>
    <row r="99" spans="2:2" x14ac:dyDescent="0.25">
      <c r="B99" s="122"/>
    </row>
    <row r="100" spans="2:2" x14ac:dyDescent="0.25">
      <c r="B100" s="122"/>
    </row>
    <row r="101" spans="2:2" x14ac:dyDescent="0.25">
      <c r="B101" s="122"/>
    </row>
    <row r="102" spans="2:2" x14ac:dyDescent="0.25">
      <c r="B102" s="122"/>
    </row>
    <row r="103" spans="2:2" x14ac:dyDescent="0.25">
      <c r="B103" s="122"/>
    </row>
    <row r="104" spans="2:2" x14ac:dyDescent="0.25">
      <c r="B104" s="122"/>
    </row>
    <row r="105" spans="2:2" x14ac:dyDescent="0.25">
      <c r="B105" s="122"/>
    </row>
    <row r="106" spans="2:2" x14ac:dyDescent="0.25">
      <c r="B106" s="122"/>
    </row>
    <row r="107" spans="2:2" x14ac:dyDescent="0.25">
      <c r="B107" s="122"/>
    </row>
    <row r="108" spans="2:2" x14ac:dyDescent="0.25">
      <c r="B108" s="122"/>
    </row>
    <row r="109" spans="2:2" x14ac:dyDescent="0.25">
      <c r="B109" s="122"/>
    </row>
    <row r="110" spans="2:2" x14ac:dyDescent="0.25">
      <c r="B110" s="122"/>
    </row>
    <row r="111" spans="2:2" x14ac:dyDescent="0.25">
      <c r="B111" s="122"/>
    </row>
    <row r="112" spans="2:2" x14ac:dyDescent="0.25">
      <c r="B112" s="122"/>
    </row>
    <row r="113" spans="2:2" x14ac:dyDescent="0.25">
      <c r="B113" s="122"/>
    </row>
    <row r="114" spans="2:2" x14ac:dyDescent="0.25">
      <c r="B114" s="122"/>
    </row>
    <row r="115" spans="2:2" x14ac:dyDescent="0.25">
      <c r="B115" s="122"/>
    </row>
    <row r="116" spans="2:2" x14ac:dyDescent="0.25">
      <c r="B116" s="122"/>
    </row>
    <row r="117" spans="2:2" x14ac:dyDescent="0.25">
      <c r="B117" s="122"/>
    </row>
    <row r="118" spans="2:2" x14ac:dyDescent="0.25">
      <c r="B118" s="122"/>
    </row>
    <row r="119" spans="2:2" x14ac:dyDescent="0.25">
      <c r="B119" s="122"/>
    </row>
    <row r="120" spans="2:2" x14ac:dyDescent="0.25">
      <c r="B120" s="122"/>
    </row>
    <row r="121" spans="2:2" x14ac:dyDescent="0.25">
      <c r="B121" s="122"/>
    </row>
    <row r="122" spans="2:2" x14ac:dyDescent="0.25">
      <c r="B122" s="122"/>
    </row>
    <row r="123" spans="2:2" x14ac:dyDescent="0.25">
      <c r="B123" s="122"/>
    </row>
    <row r="124" spans="2:2" x14ac:dyDescent="0.25">
      <c r="B124" s="122"/>
    </row>
    <row r="125" spans="2:2" x14ac:dyDescent="0.25">
      <c r="B125" s="122"/>
    </row>
    <row r="126" spans="2:2" x14ac:dyDescent="0.25">
      <c r="B126" s="122"/>
    </row>
    <row r="127" spans="2:2" x14ac:dyDescent="0.25">
      <c r="B127" s="122"/>
    </row>
    <row r="128" spans="2:2" x14ac:dyDescent="0.25">
      <c r="B128" s="122"/>
    </row>
    <row r="129" spans="2:2" x14ac:dyDescent="0.25">
      <c r="B129" s="122"/>
    </row>
    <row r="130" spans="2:2" x14ac:dyDescent="0.25">
      <c r="B130" s="122"/>
    </row>
    <row r="131" spans="2:2" x14ac:dyDescent="0.25">
      <c r="B131" s="122"/>
    </row>
    <row r="132" spans="2:2" x14ac:dyDescent="0.25">
      <c r="B132" s="122"/>
    </row>
    <row r="133" spans="2:2" x14ac:dyDescent="0.25">
      <c r="B133" s="122"/>
    </row>
    <row r="134" spans="2:2" x14ac:dyDescent="0.25">
      <c r="B134" s="122"/>
    </row>
    <row r="135" spans="2:2" x14ac:dyDescent="0.25">
      <c r="B135" s="122"/>
    </row>
    <row r="136" spans="2:2" x14ac:dyDescent="0.25">
      <c r="B136" s="122"/>
    </row>
    <row r="137" spans="2:2" x14ac:dyDescent="0.25">
      <c r="B137" s="122"/>
    </row>
    <row r="138" spans="2:2" x14ac:dyDescent="0.25">
      <c r="B138" s="122"/>
    </row>
    <row r="139" spans="2:2" x14ac:dyDescent="0.25">
      <c r="B139" s="122"/>
    </row>
    <row r="140" spans="2:2" x14ac:dyDescent="0.25">
      <c r="B140" s="122"/>
    </row>
    <row r="141" spans="2:2" x14ac:dyDescent="0.25">
      <c r="B141" s="122"/>
    </row>
    <row r="142" spans="2:2" x14ac:dyDescent="0.25">
      <c r="B142" s="122"/>
    </row>
    <row r="143" spans="2:2" x14ac:dyDescent="0.25">
      <c r="B143" s="122"/>
    </row>
    <row r="144" spans="2:2" x14ac:dyDescent="0.25">
      <c r="B144" s="122"/>
    </row>
    <row r="145" spans="2:2" x14ac:dyDescent="0.25">
      <c r="B145" s="122"/>
    </row>
    <row r="146" spans="2:2" x14ac:dyDescent="0.25">
      <c r="B146" s="122"/>
    </row>
    <row r="147" spans="2:2" x14ac:dyDescent="0.25">
      <c r="B147" s="122"/>
    </row>
    <row r="148" spans="2:2" x14ac:dyDescent="0.25">
      <c r="B148" s="122"/>
    </row>
    <row r="149" spans="2:2" x14ac:dyDescent="0.25">
      <c r="B149" s="122"/>
    </row>
    <row r="150" spans="2:2" x14ac:dyDescent="0.25">
      <c r="B150" s="122"/>
    </row>
    <row r="151" spans="2:2" x14ac:dyDescent="0.25">
      <c r="B151" s="122"/>
    </row>
    <row r="152" spans="2:2" x14ac:dyDescent="0.25">
      <c r="B152" s="122"/>
    </row>
    <row r="153" spans="2:2" x14ac:dyDescent="0.25">
      <c r="B153" s="122"/>
    </row>
    <row r="154" spans="2:2" x14ac:dyDescent="0.25">
      <c r="B154" s="122"/>
    </row>
    <row r="155" spans="2:2" x14ac:dyDescent="0.25">
      <c r="B155" s="122"/>
    </row>
    <row r="156" spans="2:2" x14ac:dyDescent="0.25">
      <c r="B156" s="122"/>
    </row>
    <row r="157" spans="2:2" x14ac:dyDescent="0.25">
      <c r="B157" s="122"/>
    </row>
    <row r="158" spans="2:2" x14ac:dyDescent="0.25">
      <c r="B158" s="122"/>
    </row>
    <row r="159" spans="2:2" x14ac:dyDescent="0.25">
      <c r="B159" s="122"/>
    </row>
    <row r="160" spans="2:2" x14ac:dyDescent="0.25">
      <c r="B160" s="122"/>
    </row>
    <row r="161" spans="2:2" x14ac:dyDescent="0.25">
      <c r="B161" s="122"/>
    </row>
    <row r="162" spans="2:2" x14ac:dyDescent="0.25">
      <c r="B162" s="122"/>
    </row>
    <row r="163" spans="2:2" x14ac:dyDescent="0.25">
      <c r="B163" s="122"/>
    </row>
    <row r="164" spans="2:2" x14ac:dyDescent="0.25">
      <c r="B164" s="122"/>
    </row>
    <row r="165" spans="2:2" x14ac:dyDescent="0.25">
      <c r="B165" s="122"/>
    </row>
    <row r="166" spans="2:2" x14ac:dyDescent="0.25">
      <c r="B166" s="122"/>
    </row>
    <row r="167" spans="2:2" x14ac:dyDescent="0.25">
      <c r="B167" s="122"/>
    </row>
    <row r="168" spans="2:2" x14ac:dyDescent="0.25">
      <c r="B168" s="122"/>
    </row>
    <row r="169" spans="2:2" x14ac:dyDescent="0.25">
      <c r="B169" s="122"/>
    </row>
    <row r="170" spans="2:2" x14ac:dyDescent="0.25">
      <c r="B170" s="122"/>
    </row>
    <row r="171" spans="2:2" x14ac:dyDescent="0.25">
      <c r="B171" s="122"/>
    </row>
    <row r="172" spans="2:2" x14ac:dyDescent="0.25">
      <c r="B172" s="122"/>
    </row>
    <row r="173" spans="2:2" x14ac:dyDescent="0.25">
      <c r="B173" s="122"/>
    </row>
    <row r="174" spans="2:2" x14ac:dyDescent="0.25">
      <c r="B174" s="122"/>
    </row>
    <row r="175" spans="2:2" x14ac:dyDescent="0.25">
      <c r="B175" s="122"/>
    </row>
    <row r="176" spans="2:2" x14ac:dyDescent="0.25">
      <c r="B176" s="122"/>
    </row>
    <row r="177" spans="2:2" x14ac:dyDescent="0.25">
      <c r="B177" s="122"/>
    </row>
    <row r="178" spans="2:2" x14ac:dyDescent="0.25">
      <c r="B178" s="122"/>
    </row>
    <row r="179" spans="2:2" x14ac:dyDescent="0.25">
      <c r="B179" s="122"/>
    </row>
    <row r="180" spans="2:2" x14ac:dyDescent="0.25">
      <c r="B180" s="122"/>
    </row>
    <row r="181" spans="2:2" x14ac:dyDescent="0.25">
      <c r="B181" s="122"/>
    </row>
    <row r="182" spans="2:2" x14ac:dyDescent="0.25">
      <c r="B182" s="122"/>
    </row>
    <row r="183" spans="2:2" x14ac:dyDescent="0.25">
      <c r="B183" s="122"/>
    </row>
    <row r="184" spans="2:2" x14ac:dyDescent="0.25">
      <c r="B184" s="122"/>
    </row>
    <row r="185" spans="2:2" x14ac:dyDescent="0.25">
      <c r="B185" s="122"/>
    </row>
    <row r="186" spans="2:2" x14ac:dyDescent="0.25">
      <c r="B186" s="122"/>
    </row>
    <row r="187" spans="2:2" x14ac:dyDescent="0.25">
      <c r="B187" s="122"/>
    </row>
    <row r="188" spans="2:2" x14ac:dyDescent="0.25">
      <c r="B188" s="122"/>
    </row>
    <row r="189" spans="2:2" x14ac:dyDescent="0.25">
      <c r="B189" s="122"/>
    </row>
    <row r="190" spans="2:2" x14ac:dyDescent="0.25">
      <c r="B190" s="122"/>
    </row>
    <row r="191" spans="2:2" x14ac:dyDescent="0.25">
      <c r="B191" s="122"/>
    </row>
    <row r="192" spans="2:2" x14ac:dyDescent="0.25">
      <c r="B192" s="122"/>
    </row>
    <row r="193" spans="2:2" x14ac:dyDescent="0.25">
      <c r="B193" s="122"/>
    </row>
    <row r="194" spans="2:2" x14ac:dyDescent="0.25">
      <c r="B194" s="122"/>
    </row>
    <row r="195" spans="2:2" x14ac:dyDescent="0.25">
      <c r="B195" s="122"/>
    </row>
    <row r="196" spans="2:2" x14ac:dyDescent="0.25">
      <c r="B196" s="122"/>
    </row>
    <row r="197" spans="2:2" x14ac:dyDescent="0.25">
      <c r="B197" s="122"/>
    </row>
    <row r="198" spans="2:2" x14ac:dyDescent="0.25">
      <c r="B198" s="122"/>
    </row>
    <row r="199" spans="2:2" x14ac:dyDescent="0.25">
      <c r="B199" s="122"/>
    </row>
    <row r="200" spans="2:2" x14ac:dyDescent="0.25">
      <c r="B200" s="122"/>
    </row>
    <row r="201" spans="2:2" x14ac:dyDescent="0.25">
      <c r="B201" s="122"/>
    </row>
    <row r="202" spans="2:2" x14ac:dyDescent="0.25">
      <c r="B202" s="122"/>
    </row>
    <row r="203" spans="2:2" x14ac:dyDescent="0.25">
      <c r="B203" s="122"/>
    </row>
    <row r="204" spans="2:2" x14ac:dyDescent="0.25">
      <c r="B204" s="122"/>
    </row>
    <row r="205" spans="2:2" x14ac:dyDescent="0.25">
      <c r="B205" s="122"/>
    </row>
    <row r="206" spans="2:2" x14ac:dyDescent="0.25">
      <c r="B206" s="122"/>
    </row>
    <row r="207" spans="2:2" x14ac:dyDescent="0.25">
      <c r="B207" s="122"/>
    </row>
    <row r="208" spans="2:2" x14ac:dyDescent="0.25">
      <c r="B208" s="122"/>
    </row>
    <row r="209" spans="2:2" x14ac:dyDescent="0.25">
      <c r="B209" s="122"/>
    </row>
    <row r="210" spans="2:2" x14ac:dyDescent="0.25">
      <c r="B210" s="122"/>
    </row>
    <row r="211" spans="2:2" x14ac:dyDescent="0.25">
      <c r="B211" s="122"/>
    </row>
    <row r="212" spans="2:2" x14ac:dyDescent="0.25">
      <c r="B212" s="122"/>
    </row>
    <row r="213" spans="2:2" x14ac:dyDescent="0.25">
      <c r="B213" s="122"/>
    </row>
    <row r="214" spans="2:2" x14ac:dyDescent="0.25">
      <c r="B214" s="122"/>
    </row>
    <row r="215" spans="2:2" x14ac:dyDescent="0.25">
      <c r="B215" s="122"/>
    </row>
    <row r="216" spans="2:2" x14ac:dyDescent="0.25">
      <c r="B216" s="122"/>
    </row>
    <row r="217" spans="2:2" x14ac:dyDescent="0.25">
      <c r="B217" s="122"/>
    </row>
    <row r="218" spans="2:2" x14ac:dyDescent="0.25">
      <c r="B218" s="122"/>
    </row>
    <row r="219" spans="2:2" x14ac:dyDescent="0.25">
      <c r="B219" s="122"/>
    </row>
    <row r="220" spans="2:2" x14ac:dyDescent="0.25">
      <c r="B220" s="122"/>
    </row>
    <row r="221" spans="2:2" x14ac:dyDescent="0.25">
      <c r="B221" s="122"/>
    </row>
    <row r="222" spans="2:2" x14ac:dyDescent="0.25">
      <c r="B222" s="122"/>
    </row>
    <row r="223" spans="2:2" x14ac:dyDescent="0.25">
      <c r="B223" s="122"/>
    </row>
    <row r="224" spans="2:2" x14ac:dyDescent="0.25">
      <c r="B224" s="122"/>
    </row>
    <row r="225" spans="2:2" x14ac:dyDescent="0.25">
      <c r="B225" s="122"/>
    </row>
    <row r="226" spans="2:2" x14ac:dyDescent="0.25">
      <c r="B226" s="122"/>
    </row>
    <row r="227" spans="2:2" x14ac:dyDescent="0.25">
      <c r="B227" s="122"/>
    </row>
    <row r="228" spans="2:2" x14ac:dyDescent="0.25">
      <c r="B228" s="122"/>
    </row>
    <row r="229" spans="2:2" x14ac:dyDescent="0.25">
      <c r="B229" s="122"/>
    </row>
    <row r="230" spans="2:2" x14ac:dyDescent="0.25">
      <c r="B230" s="122"/>
    </row>
    <row r="231" spans="2:2" x14ac:dyDescent="0.25">
      <c r="B231" s="122"/>
    </row>
    <row r="232" spans="2:2" x14ac:dyDescent="0.25">
      <c r="B232" s="122"/>
    </row>
    <row r="233" spans="2:2" x14ac:dyDescent="0.25">
      <c r="B233" s="122"/>
    </row>
    <row r="234" spans="2:2" x14ac:dyDescent="0.25">
      <c r="B234" s="122"/>
    </row>
    <row r="235" spans="2:2" x14ac:dyDescent="0.25">
      <c r="B235" s="122"/>
    </row>
    <row r="236" spans="2:2" x14ac:dyDescent="0.25">
      <c r="B236" s="122"/>
    </row>
    <row r="237" spans="2:2" x14ac:dyDescent="0.25">
      <c r="B237" s="122"/>
    </row>
    <row r="238" spans="2:2" x14ac:dyDescent="0.25">
      <c r="B238" s="122"/>
    </row>
    <row r="239" spans="2:2" x14ac:dyDescent="0.25">
      <c r="B239" s="122"/>
    </row>
    <row r="240" spans="2:2" x14ac:dyDescent="0.25">
      <c r="B240" s="122"/>
    </row>
    <row r="241" spans="2:2" x14ac:dyDescent="0.25">
      <c r="B241" s="122"/>
    </row>
    <row r="242" spans="2:2" x14ac:dyDescent="0.25">
      <c r="B242" s="122"/>
    </row>
    <row r="243" spans="2:2" x14ac:dyDescent="0.25">
      <c r="B243" s="122"/>
    </row>
    <row r="244" spans="2:2" x14ac:dyDescent="0.25">
      <c r="B244" s="122"/>
    </row>
    <row r="245" spans="2:2" x14ac:dyDescent="0.25">
      <c r="B245" s="122"/>
    </row>
    <row r="246" spans="2:2" x14ac:dyDescent="0.25">
      <c r="B246" s="122"/>
    </row>
    <row r="247" spans="2:2" x14ac:dyDescent="0.25">
      <c r="B247" s="122"/>
    </row>
    <row r="248" spans="2:2" x14ac:dyDescent="0.25">
      <c r="B248" s="122"/>
    </row>
    <row r="249" spans="2:2" x14ac:dyDescent="0.25">
      <c r="B249" s="122"/>
    </row>
    <row r="250" spans="2:2" x14ac:dyDescent="0.25">
      <c r="B250" s="122"/>
    </row>
    <row r="251" spans="2:2" x14ac:dyDescent="0.25">
      <c r="B251" s="122"/>
    </row>
    <row r="252" spans="2:2" x14ac:dyDescent="0.25">
      <c r="B252" s="122"/>
    </row>
    <row r="253" spans="2:2" x14ac:dyDescent="0.25">
      <c r="B253" s="122"/>
    </row>
    <row r="254" spans="2:2" x14ac:dyDescent="0.25">
      <c r="B254" s="122"/>
    </row>
    <row r="255" spans="2:2" x14ac:dyDescent="0.25">
      <c r="B255" s="122"/>
    </row>
    <row r="256" spans="2:2" x14ac:dyDescent="0.25">
      <c r="B256" s="122"/>
    </row>
    <row r="257" spans="2:2" x14ac:dyDescent="0.25">
      <c r="B257" s="122"/>
    </row>
    <row r="258" spans="2:2" x14ac:dyDescent="0.25">
      <c r="B258" s="122"/>
    </row>
    <row r="259" spans="2:2" x14ac:dyDescent="0.25">
      <c r="B259" s="122"/>
    </row>
    <row r="260" spans="2:2" x14ac:dyDescent="0.25">
      <c r="B260" s="122"/>
    </row>
    <row r="261" spans="2:2" x14ac:dyDescent="0.25">
      <c r="B261" s="122"/>
    </row>
    <row r="262" spans="2:2" x14ac:dyDescent="0.25">
      <c r="B262" s="122"/>
    </row>
    <row r="263" spans="2:2" x14ac:dyDescent="0.25">
      <c r="B263" s="122"/>
    </row>
    <row r="264" spans="2:2" x14ac:dyDescent="0.25">
      <c r="B264" s="122"/>
    </row>
    <row r="265" spans="2:2" x14ac:dyDescent="0.25">
      <c r="B265" s="122"/>
    </row>
    <row r="266" spans="2:2" x14ac:dyDescent="0.25">
      <c r="B266" s="122"/>
    </row>
    <row r="267" spans="2:2" x14ac:dyDescent="0.25">
      <c r="B267" s="122"/>
    </row>
    <row r="268" spans="2:2" x14ac:dyDescent="0.25">
      <c r="B268" s="122"/>
    </row>
    <row r="269" spans="2:2" x14ac:dyDescent="0.25">
      <c r="B269" s="122"/>
    </row>
    <row r="270" spans="2:2" x14ac:dyDescent="0.25">
      <c r="B270" s="122"/>
    </row>
    <row r="271" spans="2:2" x14ac:dyDescent="0.25">
      <c r="B271" s="122"/>
    </row>
    <row r="272" spans="2:2" x14ac:dyDescent="0.25">
      <c r="B272" s="122"/>
    </row>
    <row r="273" spans="2:2" x14ac:dyDescent="0.25">
      <c r="B273" s="122"/>
    </row>
    <row r="274" spans="2:2" x14ac:dyDescent="0.25">
      <c r="B274" s="122"/>
    </row>
    <row r="275" spans="2:2" x14ac:dyDescent="0.25">
      <c r="B275" s="122"/>
    </row>
    <row r="276" spans="2:2" x14ac:dyDescent="0.25">
      <c r="B276" s="122"/>
    </row>
    <row r="277" spans="2:2" x14ac:dyDescent="0.25">
      <c r="B277" s="122"/>
    </row>
    <row r="278" spans="2:2" x14ac:dyDescent="0.25">
      <c r="B278" s="122"/>
    </row>
    <row r="279" spans="2:2" x14ac:dyDescent="0.25">
      <c r="B279" s="122"/>
    </row>
    <row r="280" spans="2:2" x14ac:dyDescent="0.25">
      <c r="B280" s="122"/>
    </row>
    <row r="281" spans="2:2" x14ac:dyDescent="0.25">
      <c r="B281" s="122"/>
    </row>
    <row r="282" spans="2:2" x14ac:dyDescent="0.25">
      <c r="B282" s="122"/>
    </row>
    <row r="283" spans="2:2" x14ac:dyDescent="0.25">
      <c r="B283" s="122"/>
    </row>
  </sheetData>
  <mergeCells count="73">
    <mergeCell ref="A7:A35"/>
    <mergeCell ref="B7:B35"/>
    <mergeCell ref="C7:C35"/>
    <mergeCell ref="D35:AQ35"/>
    <mergeCell ref="D18:M18"/>
    <mergeCell ref="D29:M29"/>
    <mergeCell ref="D34:M34"/>
    <mergeCell ref="A5:A6"/>
    <mergeCell ref="B5:B6"/>
    <mergeCell ref="AC4:AC6"/>
    <mergeCell ref="AE4:AE6"/>
    <mergeCell ref="S4:S6"/>
    <mergeCell ref="AO4:AO6"/>
    <mergeCell ref="AI4:AI6"/>
    <mergeCell ref="E7:M7"/>
    <mergeCell ref="E8:M8"/>
    <mergeCell ref="AL4:AL6"/>
    <mergeCell ref="AN4:AN6"/>
    <mergeCell ref="AQ4:AQ6"/>
    <mergeCell ref="AR4:AR6"/>
    <mergeCell ref="AK4:AK6"/>
    <mergeCell ref="AM4:AM6"/>
    <mergeCell ref="A2:AR2"/>
    <mergeCell ref="AH4:AH6"/>
    <mergeCell ref="AG4:AG6"/>
    <mergeCell ref="P5:P6"/>
    <mergeCell ref="U4:U6"/>
    <mergeCell ref="W4:W6"/>
    <mergeCell ref="AP4:AP6"/>
    <mergeCell ref="V4:V6"/>
    <mergeCell ref="X4:X6"/>
    <mergeCell ref="Z4:Z6"/>
    <mergeCell ref="AB4:AB6"/>
    <mergeCell ref="D5:D6"/>
    <mergeCell ref="AD4:AD6"/>
    <mergeCell ref="AF4:AF6"/>
    <mergeCell ref="N5:N6"/>
    <mergeCell ref="O5:O6"/>
    <mergeCell ref="E9:M9"/>
    <mergeCell ref="E10:M10"/>
    <mergeCell ref="E11:M11"/>
    <mergeCell ref="E12:M12"/>
    <mergeCell ref="E13:M13"/>
    <mergeCell ref="E14:M14"/>
    <mergeCell ref="E15:M15"/>
    <mergeCell ref="E16:M16"/>
    <mergeCell ref="E17:M17"/>
    <mergeCell ref="C5:C6"/>
    <mergeCell ref="E5:M6"/>
    <mergeCell ref="AJ4:AJ6"/>
    <mergeCell ref="Y4:Y6"/>
    <mergeCell ref="AA4:AA6"/>
    <mergeCell ref="A3:C4"/>
    <mergeCell ref="A1:AR1"/>
    <mergeCell ref="Q5:Q6"/>
    <mergeCell ref="D4:P4"/>
    <mergeCell ref="D3:AR3"/>
    <mergeCell ref="R4:R6"/>
    <mergeCell ref="T4:T6"/>
    <mergeCell ref="E19:M19"/>
    <mergeCell ref="E20:M20"/>
    <mergeCell ref="E21:M21"/>
    <mergeCell ref="E22:M22"/>
    <mergeCell ref="E23:M23"/>
    <mergeCell ref="E24:M24"/>
    <mergeCell ref="E25:M25"/>
    <mergeCell ref="E26:M26"/>
    <mergeCell ref="E27:M27"/>
    <mergeCell ref="E28:M28"/>
    <mergeCell ref="E30:M30"/>
    <mergeCell ref="E31:M31"/>
    <mergeCell ref="E32:M32"/>
    <mergeCell ref="E33:M33"/>
  </mergeCells>
  <pageMargins left="0.22" right="0.12" top="0.18" bottom="0.13" header="0.17" footer="0.14000000000000001"/>
  <pageSetup paperSize="9" scale="4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workbookViewId="0">
      <selection activeCell="D15" sqref="D15"/>
    </sheetView>
  </sheetViews>
  <sheetFormatPr baseColWidth="10" defaultRowHeight="15" x14ac:dyDescent="0.25"/>
  <cols>
    <col min="1" max="1" width="15.140625" style="212" customWidth="1"/>
    <col min="2" max="2" width="51.140625" style="212" customWidth="1"/>
    <col min="3" max="3" width="19.7109375" style="212" customWidth="1"/>
    <col min="4" max="4" width="13" customWidth="1"/>
  </cols>
  <sheetData>
    <row r="1" spans="1:3" ht="16.5" thickTop="1" thickBot="1" x14ac:dyDescent="0.3">
      <c r="A1" s="184" t="s">
        <v>609</v>
      </c>
      <c r="B1" s="184"/>
      <c r="C1" s="184"/>
    </row>
    <row r="2" spans="1:3" ht="31.5" thickTop="1" thickBot="1" x14ac:dyDescent="0.3">
      <c r="A2" s="213" t="s">
        <v>85</v>
      </c>
      <c r="B2" s="213" t="s">
        <v>591</v>
      </c>
      <c r="C2" s="213" t="s">
        <v>592</v>
      </c>
    </row>
    <row r="3" spans="1:3" ht="16.5" thickTop="1" thickBot="1" x14ac:dyDescent="0.3">
      <c r="A3" s="214" t="s">
        <v>584</v>
      </c>
      <c r="B3" s="214"/>
      <c r="C3" s="214"/>
    </row>
    <row r="4" spans="1:3" ht="31.5" thickTop="1" thickBot="1" x14ac:dyDescent="0.3">
      <c r="A4" s="215" t="s">
        <v>593</v>
      </c>
      <c r="B4" s="215" t="s">
        <v>594</v>
      </c>
      <c r="C4" s="216"/>
    </row>
    <row r="5" spans="1:3" ht="31.5" thickTop="1" thickBot="1" x14ac:dyDescent="0.3">
      <c r="A5" s="215" t="s">
        <v>593</v>
      </c>
      <c r="B5" s="215" t="s">
        <v>595</v>
      </c>
      <c r="C5" s="216"/>
    </row>
    <row r="6" spans="1:3" ht="31.5" thickTop="1" thickBot="1" x14ac:dyDescent="0.3">
      <c r="A6" s="215" t="s">
        <v>593</v>
      </c>
      <c r="B6" s="215" t="s">
        <v>596</v>
      </c>
      <c r="C6" s="216"/>
    </row>
    <row r="7" spans="1:3" ht="16.5" thickTop="1" thickBot="1" x14ac:dyDescent="0.3">
      <c r="A7" s="214" t="s">
        <v>597</v>
      </c>
      <c r="B7" s="214"/>
      <c r="C7" s="214"/>
    </row>
    <row r="8" spans="1:3" ht="16.5" thickTop="1" thickBot="1" x14ac:dyDescent="0.3">
      <c r="A8" s="214" t="s">
        <v>598</v>
      </c>
      <c r="B8" s="214"/>
      <c r="C8" s="214"/>
    </row>
    <row r="9" spans="1:3" ht="31.5" thickTop="1" thickBot="1" x14ac:dyDescent="0.3">
      <c r="A9" s="215" t="s">
        <v>593</v>
      </c>
      <c r="B9" s="215" t="s">
        <v>594</v>
      </c>
      <c r="C9" s="216"/>
    </row>
    <row r="10" spans="1:3" ht="31.5" thickTop="1" thickBot="1" x14ac:dyDescent="0.3">
      <c r="A10" s="215" t="s">
        <v>593</v>
      </c>
      <c r="B10" s="215" t="s">
        <v>595</v>
      </c>
      <c r="C10" s="216"/>
    </row>
    <row r="11" spans="1:3" ht="31.5" thickTop="1" thickBot="1" x14ac:dyDescent="0.3">
      <c r="A11" s="215" t="s">
        <v>593</v>
      </c>
      <c r="B11" s="215" t="s">
        <v>596</v>
      </c>
      <c r="C11" s="216"/>
    </row>
    <row r="12" spans="1:3" ht="16.5" thickTop="1" thickBot="1" x14ac:dyDescent="0.3">
      <c r="A12" s="214" t="s">
        <v>599</v>
      </c>
      <c r="B12" s="214"/>
      <c r="C12" s="214"/>
    </row>
    <row r="13" spans="1:3" ht="31.5" thickTop="1" thickBot="1" x14ac:dyDescent="0.3">
      <c r="A13" s="215" t="s">
        <v>593</v>
      </c>
      <c r="B13" s="215" t="s">
        <v>594</v>
      </c>
      <c r="C13" s="216"/>
    </row>
    <row r="14" spans="1:3" ht="31.5" thickTop="1" thickBot="1" x14ac:dyDescent="0.3">
      <c r="A14" s="215" t="s">
        <v>593</v>
      </c>
      <c r="B14" s="215" t="s">
        <v>595</v>
      </c>
      <c r="C14" s="216"/>
    </row>
    <row r="15" spans="1:3" ht="31.5" thickTop="1" thickBot="1" x14ac:dyDescent="0.3">
      <c r="A15" s="215" t="s">
        <v>593</v>
      </c>
      <c r="B15" s="215" t="s">
        <v>596</v>
      </c>
      <c r="C15" s="216"/>
    </row>
    <row r="16" spans="1:3" ht="16.5" thickTop="1" thickBot="1" x14ac:dyDescent="0.3">
      <c r="A16" s="214" t="s">
        <v>600</v>
      </c>
      <c r="B16" s="214"/>
      <c r="C16" s="214"/>
    </row>
    <row r="17" spans="1:3" ht="16.5" thickTop="1" thickBot="1" x14ac:dyDescent="0.3">
      <c r="A17" s="215" t="s">
        <v>601</v>
      </c>
      <c r="B17" s="215" t="s">
        <v>602</v>
      </c>
      <c r="C17" s="216"/>
    </row>
    <row r="18" spans="1:3" ht="16.5" thickTop="1" thickBot="1" x14ac:dyDescent="0.3">
      <c r="A18" s="214" t="s">
        <v>603</v>
      </c>
      <c r="B18" s="214"/>
      <c r="C18" s="214"/>
    </row>
    <row r="19" spans="1:3" ht="16.5" thickTop="1" thickBot="1" x14ac:dyDescent="0.3">
      <c r="A19" s="215" t="s">
        <v>604</v>
      </c>
      <c r="B19" s="215" t="s">
        <v>605</v>
      </c>
      <c r="C19" s="216"/>
    </row>
    <row r="20" spans="1:3" ht="16.5" thickTop="1" thickBot="1" x14ac:dyDescent="0.3">
      <c r="A20" s="218" t="s">
        <v>308</v>
      </c>
      <c r="B20" s="218"/>
      <c r="C20" s="217">
        <f>SUM(C4+C5+C6+C9+C10+C11+C13+C14+C15+C17+C19)</f>
        <v>0</v>
      </c>
    </row>
    <row r="21" spans="1:3" ht="15.75" thickTop="1" x14ac:dyDescent="0.25"/>
  </sheetData>
  <mergeCells count="8">
    <mergeCell ref="A12:C12"/>
    <mergeCell ref="A1:C1"/>
    <mergeCell ref="A3:C3"/>
    <mergeCell ref="A7:C7"/>
    <mergeCell ref="A8:C8"/>
    <mergeCell ref="A20:B20"/>
    <mergeCell ref="A16:C16"/>
    <mergeCell ref="A18:C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CENTRO DE COSTO</vt:lpstr>
      <vt:lpstr>CADENA PROGRAMATICA</vt:lpstr>
      <vt:lpstr>ACTIVIDADES</vt:lpstr>
      <vt:lpstr>CN</vt:lpstr>
      <vt:lpstr>RESUMEN</vt:lpstr>
      <vt:lpstr>ACTIVIDADES!Área_de_impresión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A. Huarcaya Clemente</dc:creator>
  <cp:lastModifiedBy>USER</cp:lastModifiedBy>
  <cp:lastPrinted>2023-01-26T21:56:25Z</cp:lastPrinted>
  <dcterms:created xsi:type="dcterms:W3CDTF">2016-08-05T17:06:40Z</dcterms:created>
  <dcterms:modified xsi:type="dcterms:W3CDTF">2023-01-26T22:29:05Z</dcterms:modified>
</cp:coreProperties>
</file>